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146" i="1"/>
  <c r="L264" l="1"/>
  <c r="M79" l="1"/>
  <c r="AI282"/>
  <c r="AI283" s="1"/>
  <c r="AG283"/>
  <c r="Z282"/>
  <c r="Y282"/>
  <c r="X282"/>
  <c r="V282"/>
  <c r="T282"/>
  <c r="R282"/>
  <c r="Q282"/>
  <c r="O282"/>
  <c r="M282"/>
  <c r="K282"/>
  <c r="I282"/>
  <c r="G282"/>
  <c r="AI250"/>
  <c r="AG250"/>
  <c r="AE250"/>
  <c r="AB250"/>
  <c r="Z250"/>
  <c r="Y250"/>
  <c r="X250"/>
  <c r="V250"/>
  <c r="T250"/>
  <c r="R250"/>
  <c r="Q250"/>
  <c r="O250"/>
  <c r="M250"/>
  <c r="K250"/>
  <c r="I250"/>
  <c r="G250"/>
  <c r="AI219"/>
  <c r="AG219"/>
  <c r="AE219"/>
  <c r="AB219"/>
  <c r="Z219"/>
  <c r="Y219"/>
  <c r="X219"/>
  <c r="V219"/>
  <c r="T219"/>
  <c r="R219"/>
  <c r="Q219"/>
  <c r="O219"/>
  <c r="M219"/>
  <c r="K219"/>
  <c r="I219"/>
  <c r="G219"/>
  <c r="AI189"/>
  <c r="AG189"/>
  <c r="X189"/>
  <c r="V189"/>
  <c r="T189"/>
  <c r="R189"/>
  <c r="Q189"/>
  <c r="O189"/>
  <c r="M189"/>
  <c r="K189"/>
  <c r="I189"/>
  <c r="G189"/>
  <c r="AI154"/>
  <c r="AG154"/>
  <c r="AE154"/>
  <c r="AC154"/>
  <c r="AB154"/>
  <c r="Z154"/>
  <c r="Y154"/>
  <c r="X154"/>
  <c r="V154"/>
  <c r="T154"/>
  <c r="R154"/>
  <c r="Q154"/>
  <c r="O154"/>
  <c r="M154"/>
  <c r="K154"/>
  <c r="I154"/>
  <c r="G154"/>
  <c r="R122"/>
  <c r="Q122"/>
  <c r="O122"/>
  <c r="M122"/>
  <c r="K122"/>
  <c r="I122"/>
  <c r="G122"/>
  <c r="AI62"/>
  <c r="AG62"/>
  <c r="AE62"/>
  <c r="AC62"/>
  <c r="AB62"/>
  <c r="Z62"/>
  <c r="Y62"/>
  <c r="X62"/>
  <c r="T62"/>
  <c r="R62"/>
  <c r="Q62"/>
  <c r="M62"/>
  <c r="O62"/>
  <c r="K62"/>
  <c r="I62"/>
  <c r="G62"/>
  <c r="AI30"/>
  <c r="AG30"/>
  <c r="AE30"/>
  <c r="AC30"/>
  <c r="AB30"/>
  <c r="Z30"/>
  <c r="Y30"/>
  <c r="X30"/>
  <c r="V30"/>
  <c r="T30"/>
  <c r="R30"/>
  <c r="Q30"/>
  <c r="O30"/>
  <c r="M30"/>
  <c r="K30"/>
  <c r="I30"/>
  <c r="G30"/>
  <c r="J244"/>
  <c r="M54" l="1"/>
  <c r="J274" l="1"/>
  <c r="L234" l="1"/>
  <c r="F234"/>
  <c r="H234"/>
  <c r="J234"/>
  <c r="K136" l="1"/>
  <c r="K147" l="1"/>
  <c r="K146"/>
  <c r="I147"/>
  <c r="I146"/>
  <c r="M136"/>
  <c r="I136"/>
  <c r="G136"/>
  <c r="J264"/>
  <c r="J275"/>
  <c r="L275"/>
  <c r="L274"/>
  <c r="K23"/>
  <c r="K22"/>
  <c r="H275"/>
  <c r="F275"/>
  <c r="F274"/>
  <c r="H274"/>
  <c r="AE189" l="1"/>
  <c r="Z189"/>
  <c r="Y189"/>
  <c r="F171" l="1"/>
  <c r="J213"/>
  <c r="L171"/>
  <c r="J171"/>
  <c r="H171"/>
  <c r="L213" l="1"/>
  <c r="AG282"/>
  <c r="AE282"/>
  <c r="AB282"/>
  <c r="L203"/>
  <c r="J203" l="1"/>
  <c r="H203"/>
  <c r="F203"/>
  <c r="F214" s="1"/>
  <c r="M116"/>
  <c r="K116"/>
  <c r="G116"/>
  <c r="L244"/>
  <c r="F244"/>
  <c r="H244"/>
  <c r="AB244"/>
  <c r="AI94"/>
  <c r="AG94"/>
  <c r="AE94"/>
  <c r="AC94"/>
  <c r="AB94"/>
  <c r="Z94"/>
  <c r="Y94"/>
  <c r="X94"/>
  <c r="V94"/>
  <c r="T94"/>
  <c r="R94"/>
  <c r="Q94"/>
  <c r="O94"/>
  <c r="M94"/>
  <c r="K94"/>
  <c r="I94"/>
  <c r="G94"/>
  <c r="V62"/>
  <c r="L245" l="1"/>
  <c r="M107"/>
  <c r="K107"/>
  <c r="K117" s="1"/>
  <c r="M22" l="1"/>
  <c r="G88" l="1"/>
  <c r="I88"/>
  <c r="K88"/>
  <c r="M88"/>
  <c r="G23" l="1"/>
  <c r="G22"/>
  <c r="I23"/>
  <c r="I22"/>
  <c r="M23"/>
  <c r="O22"/>
  <c r="O23"/>
  <c r="S22"/>
  <c r="S23"/>
  <c r="K12"/>
  <c r="K24" s="1"/>
  <c r="G12"/>
  <c r="AH275" l="1"/>
  <c r="AF275"/>
  <c r="AD275"/>
  <c r="AB275"/>
  <c r="V275"/>
  <c r="R275"/>
  <c r="Q275"/>
  <c r="N275"/>
  <c r="AH274"/>
  <c r="AF274"/>
  <c r="AD274"/>
  <c r="AB274"/>
  <c r="Z274"/>
  <c r="Y274"/>
  <c r="X274"/>
  <c r="V274"/>
  <c r="R274"/>
  <c r="Q274"/>
  <c r="N274"/>
  <c r="AH182"/>
  <c r="AF182"/>
  <c r="AB182"/>
  <c r="X182"/>
  <c r="V182"/>
  <c r="Q182"/>
  <c r="N182"/>
  <c r="L182"/>
  <c r="J182"/>
  <c r="H182"/>
  <c r="F182"/>
  <c r="J181"/>
  <c r="AH181" l="1"/>
  <c r="AF181"/>
  <c r="AD181"/>
  <c r="AB181"/>
  <c r="Z181"/>
  <c r="Y181"/>
  <c r="X181"/>
  <c r="V181"/>
  <c r="T181"/>
  <c r="R181"/>
  <c r="Q181"/>
  <c r="L181"/>
  <c r="H181"/>
  <c r="F181"/>
  <c r="M146"/>
  <c r="M147"/>
  <c r="AB213" l="1"/>
  <c r="V213"/>
  <c r="T213"/>
  <c r="R213"/>
  <c r="Q213"/>
  <c r="AH296"/>
  <c r="AF296"/>
  <c r="AD296"/>
  <c r="AB296"/>
  <c r="Z296"/>
  <c r="Y296"/>
  <c r="X296"/>
  <c r="V296"/>
  <c r="T296"/>
  <c r="R296"/>
  <c r="Q296"/>
  <c r="N296"/>
  <c r="L296"/>
  <c r="J296"/>
  <c r="H296"/>
  <c r="F296"/>
  <c r="H264"/>
  <c r="H276" s="1"/>
  <c r="AH264"/>
  <c r="AF264"/>
  <c r="AD264"/>
  <c r="AB264"/>
  <c r="Z264"/>
  <c r="Y264"/>
  <c r="X264"/>
  <c r="V264"/>
  <c r="T264"/>
  <c r="R264"/>
  <c r="Q264"/>
  <c r="N264"/>
  <c r="F264"/>
  <c r="I310"/>
  <c r="AH304"/>
  <c r="AF304"/>
  <c r="AD304"/>
  <c r="AB304"/>
  <c r="Z304"/>
  <c r="Y304"/>
  <c r="X304"/>
  <c r="V304"/>
  <c r="T304"/>
  <c r="R304"/>
  <c r="Q304"/>
  <c r="N304"/>
  <c r="J304"/>
  <c r="H304"/>
  <c r="H305" s="1"/>
  <c r="F304"/>
  <c r="L304"/>
  <c r="AI107"/>
  <c r="AG107"/>
  <c r="AE107"/>
  <c r="AC107"/>
  <c r="AA107"/>
  <c r="Z107"/>
  <c r="Y107"/>
  <c r="W107"/>
  <c r="U107"/>
  <c r="S107"/>
  <c r="R107"/>
  <c r="I107"/>
  <c r="G107"/>
  <c r="AI43"/>
  <c r="AG43"/>
  <c r="AC43"/>
  <c r="Y43"/>
  <c r="W43"/>
  <c r="U43"/>
  <c r="S43"/>
  <c r="R43"/>
  <c r="Q43"/>
  <c r="O43"/>
  <c r="M43"/>
  <c r="K43"/>
  <c r="I43"/>
  <c r="G43"/>
  <c r="O107" l="1"/>
  <c r="AI116" l="1"/>
  <c r="AG116"/>
  <c r="AE116"/>
  <c r="AC116"/>
  <c r="AA116"/>
  <c r="Z116"/>
  <c r="Y116"/>
  <c r="W116"/>
  <c r="U116"/>
  <c r="S116"/>
  <c r="R116"/>
  <c r="Q116"/>
  <c r="O116"/>
  <c r="M117"/>
  <c r="I116"/>
  <c r="K79" l="1"/>
  <c r="K89" s="1"/>
  <c r="AI310" l="1"/>
  <c r="AG310"/>
  <c r="AE310"/>
  <c r="AB310"/>
  <c r="Z310"/>
  <c r="Y310"/>
  <c r="X310"/>
  <c r="V310"/>
  <c r="T310"/>
  <c r="R310"/>
  <c r="Q310"/>
  <c r="O310"/>
  <c r="M310"/>
  <c r="K310"/>
  <c r="G310"/>
  <c r="X305"/>
  <c r="T305"/>
  <c r="T311" s="1"/>
  <c r="N305"/>
  <c r="AI284"/>
  <c r="V284"/>
  <c r="O283"/>
  <c r="O284" s="1"/>
  <c r="AF276"/>
  <c r="AB276"/>
  <c r="Q277"/>
  <c r="L277"/>
  <c r="H277"/>
  <c r="AD277"/>
  <c r="Y277"/>
  <c r="X277"/>
  <c r="T276"/>
  <c r="J277"/>
  <c r="K284" s="1"/>
  <c r="F276"/>
  <c r="Y251"/>
  <c r="T251"/>
  <c r="O251"/>
  <c r="AH244"/>
  <c r="AH234"/>
  <c r="AF244"/>
  <c r="AF234"/>
  <c r="AD244"/>
  <c r="AB234"/>
  <c r="Z244"/>
  <c r="X234"/>
  <c r="X244"/>
  <c r="V244"/>
  <c r="R234"/>
  <c r="R244"/>
  <c r="Q234"/>
  <c r="Q244"/>
  <c r="J245"/>
  <c r="AD234"/>
  <c r="Z234"/>
  <c r="Y234"/>
  <c r="V234"/>
  <c r="T234"/>
  <c r="N234"/>
  <c r="AI220"/>
  <c r="AE220"/>
  <c r="AB214"/>
  <c r="AB220" s="1"/>
  <c r="Z220"/>
  <c r="Y220"/>
  <c r="X220"/>
  <c r="V214"/>
  <c r="V220" s="1"/>
  <c r="T214"/>
  <c r="T220" s="1"/>
  <c r="R214"/>
  <c r="Q220"/>
  <c r="O220"/>
  <c r="AG220"/>
  <c r="J214"/>
  <c r="L214"/>
  <c r="AB190"/>
  <c r="Y190"/>
  <c r="X190"/>
  <c r="W189"/>
  <c r="V190"/>
  <c r="AI190"/>
  <c r="AG190"/>
  <c r="T190"/>
  <c r="R190"/>
  <c r="Q190"/>
  <c r="O190"/>
  <c r="M12"/>
  <c r="I12"/>
  <c r="X311" l="1"/>
  <c r="O311"/>
  <c r="F305"/>
  <c r="G311" s="1"/>
  <c r="Q245"/>
  <c r="Q251" s="1"/>
  <c r="R245"/>
  <c r="R251" s="1"/>
  <c r="AF245"/>
  <c r="AG251" s="1"/>
  <c r="AH245"/>
  <c r="AI251" s="1"/>
  <c r="Q284"/>
  <c r="X284"/>
  <c r="AH276"/>
  <c r="R305"/>
  <c r="V305"/>
  <c r="V311" s="1"/>
  <c r="R220"/>
  <c r="Q305"/>
  <c r="Q311" s="1"/>
  <c r="J305"/>
  <c r="Y305"/>
  <c r="Y311" s="1"/>
  <c r="AB305"/>
  <c r="AB311" s="1"/>
  <c r="AF305"/>
  <c r="AG311" s="1"/>
  <c r="V276"/>
  <c r="V283" s="1"/>
  <c r="AB283"/>
  <c r="L305"/>
  <c r="Z305"/>
  <c r="Z311" s="1"/>
  <c r="AD305"/>
  <c r="AE311" s="1"/>
  <c r="AH305"/>
  <c r="AI311" s="1"/>
  <c r="H245"/>
  <c r="X245"/>
  <c r="X251" s="1"/>
  <c r="Z245"/>
  <c r="Z251" s="1"/>
  <c r="AB245"/>
  <c r="AB251" s="1"/>
  <c r="Y276"/>
  <c r="Y283" s="1"/>
  <c r="Y284" s="1"/>
  <c r="AD276"/>
  <c r="AE283" s="1"/>
  <c r="AE284" s="1"/>
  <c r="F245"/>
  <c r="V245"/>
  <c r="V251" s="1"/>
  <c r="AD245"/>
  <c r="AE251" s="1"/>
  <c r="Z276"/>
  <c r="Z283" s="1"/>
  <c r="Z284" s="1"/>
  <c r="R276"/>
  <c r="R283" s="1"/>
  <c r="T277"/>
  <c r="T284" s="1"/>
  <c r="T283"/>
  <c r="AF277"/>
  <c r="AG284" s="1"/>
  <c r="AB277"/>
  <c r="AB284" s="1"/>
  <c r="X276"/>
  <c r="X283" s="1"/>
  <c r="V277"/>
  <c r="R277"/>
  <c r="R284" s="1"/>
  <c r="Q276"/>
  <c r="Q283" s="1"/>
  <c r="L276"/>
  <c r="J276"/>
  <c r="K283" s="1"/>
  <c r="F277"/>
  <c r="AE190"/>
  <c r="R311" l="1"/>
  <c r="AH171"/>
  <c r="AF171"/>
  <c r="AD171"/>
  <c r="AB171"/>
  <c r="Z171"/>
  <c r="Y171"/>
  <c r="X171"/>
  <c r="V171"/>
  <c r="T171"/>
  <c r="R171"/>
  <c r="Q171"/>
  <c r="N171"/>
  <c r="AC12"/>
  <c r="AC22"/>
  <c r="AC23"/>
  <c r="AC25" s="1"/>
  <c r="AC54"/>
  <c r="AC55"/>
  <c r="AC57" s="1"/>
  <c r="AB64"/>
  <c r="AB63"/>
  <c r="AC79"/>
  <c r="AC88"/>
  <c r="AB122"/>
  <c r="AC122"/>
  <c r="AC136"/>
  <c r="AC146"/>
  <c r="AC147"/>
  <c r="V156"/>
  <c r="O156"/>
  <c r="AI147"/>
  <c r="AI146"/>
  <c r="AA147"/>
  <c r="AA146"/>
  <c r="Z147"/>
  <c r="Z146"/>
  <c r="Y147"/>
  <c r="Y146"/>
  <c r="W147"/>
  <c r="W146"/>
  <c r="U146"/>
  <c r="U147"/>
  <c r="Q146"/>
  <c r="Q147"/>
  <c r="S147"/>
  <c r="S146"/>
  <c r="R147"/>
  <c r="R146"/>
  <c r="G147"/>
  <c r="AI136"/>
  <c r="AG136"/>
  <c r="AG148" s="1"/>
  <c r="AE136"/>
  <c r="AE148" s="1"/>
  <c r="AA136"/>
  <c r="Z136"/>
  <c r="Y136"/>
  <c r="W136"/>
  <c r="U136"/>
  <c r="S136"/>
  <c r="R136"/>
  <c r="Q136"/>
  <c r="Q148" l="1"/>
  <c r="Q149" s="1"/>
  <c r="Q156" s="1"/>
  <c r="AE155"/>
  <c r="AE156" s="1"/>
  <c r="AC149"/>
  <c r="AC156" s="1"/>
  <c r="AC148"/>
  <c r="AC155" s="1"/>
  <c r="AC117"/>
  <c r="AC123" s="1"/>
  <c r="AC89"/>
  <c r="AC95" s="1"/>
  <c r="Z183"/>
  <c r="Z190" s="1"/>
  <c r="AC64"/>
  <c r="AC56"/>
  <c r="AC63" s="1"/>
  <c r="AC24"/>
  <c r="AC31" s="1"/>
  <c r="S148"/>
  <c r="T155" s="1"/>
  <c r="W148"/>
  <c r="X155" s="1"/>
  <c r="Y148"/>
  <c r="Y155" s="1"/>
  <c r="Z148"/>
  <c r="Z155" s="1"/>
  <c r="AA148"/>
  <c r="AB155" s="1"/>
  <c r="AI148"/>
  <c r="AI155" s="1"/>
  <c r="I149"/>
  <c r="S149"/>
  <c r="T156" s="1"/>
  <c r="U148"/>
  <c r="V155" s="1"/>
  <c r="W149"/>
  <c r="X156" s="1"/>
  <c r="Y149"/>
  <c r="Y156" s="1"/>
  <c r="Z149"/>
  <c r="Z156" s="1"/>
  <c r="AA149"/>
  <c r="AB156" s="1"/>
  <c r="AI149"/>
  <c r="AI156" s="1"/>
  <c r="Q155"/>
  <c r="G148"/>
  <c r="R148"/>
  <c r="AE149"/>
  <c r="AG149"/>
  <c r="AG156" s="1"/>
  <c r="O155"/>
  <c r="AG155"/>
  <c r="M148"/>
  <c r="I148"/>
  <c r="R149"/>
  <c r="R155" s="1"/>
  <c r="AI122"/>
  <c r="AG122"/>
  <c r="AE122"/>
  <c r="Z122"/>
  <c r="Y122"/>
  <c r="X122"/>
  <c r="V122"/>
  <c r="T122"/>
  <c r="O117"/>
  <c r="AI117"/>
  <c r="U117"/>
  <c r="S117"/>
  <c r="Q107"/>
  <c r="R95"/>
  <c r="Q88"/>
  <c r="AI88"/>
  <c r="AG88"/>
  <c r="AE88"/>
  <c r="AA88"/>
  <c r="AA89" s="1"/>
  <c r="AB95" s="1"/>
  <c r="Z88"/>
  <c r="Y88"/>
  <c r="W88"/>
  <c r="S89"/>
  <c r="R88"/>
  <c r="O89"/>
  <c r="AI79"/>
  <c r="AG79"/>
  <c r="AE79"/>
  <c r="Z79"/>
  <c r="Y79"/>
  <c r="W79"/>
  <c r="U79"/>
  <c r="U89" s="1"/>
  <c r="S79"/>
  <c r="R79"/>
  <c r="Q79"/>
  <c r="O79"/>
  <c r="I79"/>
  <c r="G79"/>
  <c r="AI55"/>
  <c r="AI54"/>
  <c r="AG55"/>
  <c r="AG54"/>
  <c r="AE55"/>
  <c r="AE54"/>
  <c r="AA55"/>
  <c r="AA54"/>
  <c r="Z55"/>
  <c r="Z54"/>
  <c r="Y55"/>
  <c r="Y54"/>
  <c r="W55"/>
  <c r="W54"/>
  <c r="U55"/>
  <c r="U54"/>
  <c r="S55"/>
  <c r="S54"/>
  <c r="R55"/>
  <c r="R54"/>
  <c r="Q55"/>
  <c r="Q54"/>
  <c r="O55"/>
  <c r="O54"/>
  <c r="M55"/>
  <c r="K55"/>
  <c r="K54"/>
  <c r="I55"/>
  <c r="I54"/>
  <c r="G54"/>
  <c r="G55"/>
  <c r="M89" l="1"/>
  <c r="M95" s="1"/>
  <c r="Y89"/>
  <c r="Y95" s="1"/>
  <c r="AG89"/>
  <c r="AG95" s="1"/>
  <c r="Q89"/>
  <c r="Q95" s="1"/>
  <c r="Y117"/>
  <c r="Y123" s="1"/>
  <c r="AA117"/>
  <c r="AB123" s="1"/>
  <c r="AG117"/>
  <c r="AG123" s="1"/>
  <c r="Z89"/>
  <c r="Z95" s="1"/>
  <c r="AE89"/>
  <c r="AE95" s="1"/>
  <c r="AI89"/>
  <c r="AI95" s="1"/>
  <c r="O95"/>
  <c r="T95"/>
  <c r="W117"/>
  <c r="X123" s="1"/>
  <c r="Z117"/>
  <c r="Z123" s="1"/>
  <c r="AE117"/>
  <c r="AE123" s="1"/>
  <c r="V95"/>
  <c r="V123"/>
  <c r="AI123"/>
  <c r="T123"/>
  <c r="M123"/>
  <c r="Q117"/>
  <c r="Q123" s="1"/>
  <c r="W89"/>
  <c r="X95" s="1"/>
  <c r="R117"/>
  <c r="R123" s="1"/>
  <c r="R156"/>
  <c r="O123"/>
  <c r="AG12"/>
  <c r="AI57"/>
  <c r="AI64" s="1"/>
  <c r="AG56"/>
  <c r="AG63" s="1"/>
  <c r="AE43"/>
  <c r="AE57" s="1"/>
  <c r="AA43"/>
  <c r="Z43"/>
  <c r="Z57" s="1"/>
  <c r="Z64" s="1"/>
  <c r="Y56"/>
  <c r="Y63" s="1"/>
  <c r="W57"/>
  <c r="X64" s="1"/>
  <c r="U56"/>
  <c r="S56"/>
  <c r="T63" s="1"/>
  <c r="R56"/>
  <c r="R63" s="1"/>
  <c r="Q56"/>
  <c r="Q63" s="1"/>
  <c r="O56"/>
  <c r="M57"/>
  <c r="K57"/>
  <c r="G56"/>
  <c r="I57"/>
  <c r="Q31"/>
  <c r="AI23"/>
  <c r="AI22"/>
  <c r="AG23"/>
  <c r="AG22"/>
  <c r="AE23"/>
  <c r="AE22"/>
  <c r="AA23"/>
  <c r="AA22"/>
  <c r="Z23"/>
  <c r="Z22"/>
  <c r="Y23"/>
  <c r="Y25" s="1"/>
  <c r="Y22"/>
  <c r="Y24" s="1"/>
  <c r="W23"/>
  <c r="W22"/>
  <c r="U22"/>
  <c r="R23"/>
  <c r="R22"/>
  <c r="AI12"/>
  <c r="AE12"/>
  <c r="Z12"/>
  <c r="AA12"/>
  <c r="W12"/>
  <c r="U12"/>
  <c r="U25" s="1"/>
  <c r="S12"/>
  <c r="R12"/>
  <c r="O12"/>
  <c r="K148"/>
  <c r="AA25" l="1"/>
  <c r="AE25"/>
  <c r="AE31" s="1"/>
  <c r="W24"/>
  <c r="X31" s="1"/>
  <c r="Z24"/>
  <c r="AI24"/>
  <c r="AI31" s="1"/>
  <c r="AG24"/>
  <c r="AG31" s="1"/>
  <c r="I24"/>
  <c r="M24"/>
  <c r="M31" s="1"/>
  <c r="R25"/>
  <c r="S25"/>
  <c r="T31" s="1"/>
  <c r="O25"/>
  <c r="I25"/>
  <c r="R24"/>
  <c r="R31" s="1"/>
  <c r="S24"/>
  <c r="U24"/>
  <c r="V31" s="1"/>
  <c r="O24"/>
  <c r="O31" s="1"/>
  <c r="O57"/>
  <c r="O64" s="1"/>
  <c r="O63"/>
  <c r="V63"/>
  <c r="U57"/>
  <c r="V64" s="1"/>
  <c r="Y31"/>
  <c r="G24"/>
  <c r="Q57"/>
  <c r="Q64" s="1"/>
  <c r="AG57"/>
  <c r="AG64" s="1"/>
  <c r="Y57"/>
  <c r="Y64" s="1"/>
  <c r="S57"/>
  <c r="T64" s="1"/>
  <c r="K56"/>
  <c r="G57"/>
  <c r="AI56"/>
  <c r="AI63" s="1"/>
  <c r="Z56"/>
  <c r="Z63" s="1"/>
  <c r="W56"/>
  <c r="X63" s="1"/>
  <c r="AG25"/>
  <c r="R57"/>
  <c r="R64" s="1"/>
  <c r="M56"/>
  <c r="M63" s="1"/>
  <c r="I56"/>
  <c r="AE56"/>
  <c r="W25"/>
  <c r="AI25"/>
  <c r="AE24"/>
  <c r="AA24"/>
  <c r="AB31" s="1"/>
  <c r="Z25"/>
  <c r="Z31" s="1"/>
  <c r="I311"/>
  <c r="K311"/>
  <c r="M311"/>
  <c r="M251"/>
  <c r="K251"/>
  <c r="I251"/>
  <c r="G251"/>
  <c r="M220"/>
  <c r="K220"/>
  <c r="I220"/>
  <c r="G220"/>
  <c r="N30"/>
  <c r="G283" l="1"/>
  <c r="G284"/>
  <c r="M284"/>
  <c r="M283"/>
  <c r="I284"/>
  <c r="I283"/>
  <c r="G31"/>
  <c r="AE63"/>
  <c r="AE64"/>
  <c r="J183"/>
  <c r="G149"/>
  <c r="G117"/>
  <c r="G123" s="1"/>
  <c r="K31"/>
  <c r="I156"/>
  <c r="M149"/>
  <c r="K63"/>
  <c r="G25"/>
  <c r="M25"/>
  <c r="K25"/>
  <c r="J31"/>
  <c r="G156" l="1"/>
  <c r="M155"/>
  <c r="M156"/>
  <c r="K123"/>
  <c r="N31"/>
  <c r="H31"/>
  <c r="I190"/>
  <c r="J184"/>
  <c r="L184"/>
  <c r="G190"/>
  <c r="K190"/>
  <c r="F183"/>
  <c r="F184"/>
  <c r="L183"/>
  <c r="M190" s="1"/>
  <c r="H183"/>
  <c r="H184"/>
  <c r="K149"/>
  <c r="K156" s="1"/>
  <c r="G89"/>
  <c r="I31"/>
  <c r="G155"/>
  <c r="K155"/>
  <c r="I155"/>
  <c r="I117"/>
  <c r="I123" s="1"/>
  <c r="I95"/>
  <c r="I89"/>
  <c r="G95"/>
  <c r="K95"/>
  <c r="G63"/>
  <c r="I63"/>
  <c r="G64"/>
  <c r="I64"/>
  <c r="K64"/>
  <c r="M64"/>
</calcChain>
</file>

<file path=xl/sharedStrings.xml><?xml version="1.0" encoding="utf-8"?>
<sst xmlns="http://schemas.openxmlformats.org/spreadsheetml/2006/main" count="550" uniqueCount="207">
  <si>
    <t>полдник</t>
  </si>
  <si>
    <t>ряженка</t>
  </si>
  <si>
    <t>ватрушка из дрож.теста с повид.</t>
  </si>
  <si>
    <t>бананы</t>
  </si>
  <si>
    <t>ИТОГО ПОЛДНИК</t>
  </si>
  <si>
    <t>ИТОГО ЗА ДЕНЬ</t>
  </si>
  <si>
    <t>ИтогозаОбед(полноценныйрационпитания)</t>
  </si>
  <si>
    <t>ПР</t>
  </si>
  <si>
    <t>Хлеб пшеничный</t>
  </si>
  <si>
    <t>ПОЛДНИК</t>
  </si>
  <si>
    <t>бутерброд горячий с сыром</t>
  </si>
  <si>
    <t xml:space="preserve">итого за полдник </t>
  </si>
  <si>
    <t xml:space="preserve">итого за день </t>
  </si>
  <si>
    <t>итого за день (замена)</t>
  </si>
  <si>
    <t>Запеканка творожная со сгущ. Молоком</t>
  </si>
  <si>
    <t>Полдник</t>
  </si>
  <si>
    <t>пр</t>
  </si>
  <si>
    <t>Кондитерское изделие/Вафли</t>
  </si>
  <si>
    <r>
      <rPr>
        <sz val="7"/>
        <rFont val="Times New Roman"/>
        <family val="1"/>
      </rPr>
      <t xml:space="preserve">пятница                                                                      Сезон:                                         осенне-весенний
</t>
    </r>
    <r>
      <rPr>
        <sz val="7"/>
        <rFont val="Times New Roman"/>
        <family val="1"/>
      </rPr>
      <t>Неделя:1                                                                                                    Возраст:                                                                            7-11лет</t>
    </r>
  </si>
  <si>
    <t>Суп гороховый</t>
  </si>
  <si>
    <t>Фруктпорционно/яблоко</t>
  </si>
  <si>
    <t>итого полдник</t>
  </si>
  <si>
    <t>итого день</t>
  </si>
  <si>
    <t>итого день замена</t>
  </si>
  <si>
    <t>200/10</t>
  </si>
  <si>
    <t>итого за день</t>
  </si>
  <si>
    <r>
      <rPr>
        <sz val="9"/>
        <rFont val="Times New Roman"/>
        <family val="1"/>
      </rPr>
      <t>№р ец.</t>
    </r>
  </si>
  <si>
    <r>
      <rPr>
        <sz val="9"/>
        <rFont val="Times New Roman"/>
        <family val="1"/>
      </rPr>
      <t>Приемпищи,наименованиеблюда</t>
    </r>
  </si>
  <si>
    <r>
      <rPr>
        <sz val="9"/>
        <rFont val="Times New Roman"/>
        <family val="1"/>
      </rPr>
      <t>Пищевыевещества(г)</t>
    </r>
  </si>
  <si>
    <r>
      <rPr>
        <sz val="9"/>
        <rFont val="Times New Roman"/>
        <family val="1"/>
      </rPr>
      <t>Витамины(мг)</t>
    </r>
  </si>
  <si>
    <r>
      <rPr>
        <sz val="9"/>
        <rFont val="Times New Roman"/>
        <family val="1"/>
      </rPr>
      <t>Минеральныевещества(мг)</t>
    </r>
  </si>
  <si>
    <r>
      <rPr>
        <sz val="9"/>
        <rFont val="Times New Roman"/>
        <family val="1"/>
      </rPr>
      <t>Б</t>
    </r>
  </si>
  <si>
    <r>
      <rPr>
        <sz val="9"/>
        <rFont val="Times New Roman"/>
        <family val="1"/>
      </rPr>
      <t>Ж</t>
    </r>
  </si>
  <si>
    <r>
      <rPr>
        <sz val="9"/>
        <rFont val="Times New Roman"/>
        <family val="1"/>
      </rPr>
      <t>У</t>
    </r>
  </si>
  <si>
    <r>
      <rPr>
        <sz val="9"/>
        <rFont val="Times New Roman"/>
        <family val="1"/>
      </rPr>
      <t>B1</t>
    </r>
  </si>
  <si>
    <r>
      <rPr>
        <sz val="9"/>
        <rFont val="Times New Roman"/>
        <family val="1"/>
      </rPr>
      <t>В2</t>
    </r>
  </si>
  <si>
    <r>
      <rPr>
        <sz val="9"/>
        <rFont val="Times New Roman"/>
        <family val="1"/>
      </rPr>
      <t>C</t>
    </r>
  </si>
  <si>
    <r>
      <rPr>
        <sz val="9"/>
        <rFont val="Times New Roman"/>
        <family val="1"/>
      </rPr>
      <t>A</t>
    </r>
  </si>
  <si>
    <r>
      <rPr>
        <sz val="9"/>
        <rFont val="Times New Roman"/>
        <family val="1"/>
      </rPr>
      <t>D</t>
    </r>
  </si>
  <si>
    <r>
      <rPr>
        <sz val="9"/>
        <rFont val="Times New Roman"/>
        <family val="1"/>
      </rPr>
      <t>Ca</t>
    </r>
  </si>
  <si>
    <r>
      <rPr>
        <sz val="9"/>
        <rFont val="Times New Roman"/>
        <family val="1"/>
      </rPr>
      <t>P</t>
    </r>
  </si>
  <si>
    <r>
      <rPr>
        <sz val="9"/>
        <rFont val="Times New Roman"/>
        <family val="1"/>
      </rPr>
      <t>F</t>
    </r>
  </si>
  <si>
    <r>
      <rPr>
        <sz val="9"/>
        <rFont val="Times New Roman"/>
        <family val="1"/>
      </rPr>
      <t>Sе</t>
    </r>
  </si>
  <si>
    <r>
      <rPr>
        <sz val="9"/>
        <rFont val="Times New Roman"/>
        <family val="1"/>
      </rPr>
      <t>K</t>
    </r>
  </si>
  <si>
    <r>
      <rPr>
        <sz val="9"/>
        <rFont val="Times New Roman"/>
        <family val="1"/>
      </rPr>
      <t>I</t>
    </r>
  </si>
  <si>
    <r>
      <rPr>
        <sz val="9"/>
        <rFont val="Times New Roman"/>
        <family val="1"/>
      </rPr>
      <t>Mg</t>
    </r>
  </si>
  <si>
    <r>
      <rPr>
        <sz val="9"/>
        <rFont val="Times New Roman"/>
        <family val="1"/>
      </rPr>
      <t>Fe</t>
    </r>
  </si>
  <si>
    <r>
      <rPr>
        <sz val="9"/>
        <rFont val="Times New Roman"/>
        <family val="1"/>
      </rPr>
      <t>ИтогозаЗавтрак</t>
    </r>
  </si>
  <si>
    <r>
      <rPr>
        <sz val="9"/>
        <rFont val="Times New Roman"/>
        <family val="1"/>
      </rPr>
      <t>Хлебржано-пшеничный</t>
    </r>
  </si>
  <si>
    <r>
      <rPr>
        <sz val="9"/>
        <rFont val="Times New Roman"/>
        <family val="1"/>
      </rPr>
      <t>Итогоза2приемапищи</t>
    </r>
  </si>
  <si>
    <t>Масса порции</t>
  </si>
  <si>
    <r>
      <rPr>
        <sz val="9"/>
        <rFont val="Times New Roman"/>
        <family val="1"/>
      </rPr>
      <t>ИтогозаОбед(полноценныйрационпитания)</t>
    </r>
  </si>
  <si>
    <t>Компот из смеси сухофруктов
С-витаминизированный</t>
  </si>
  <si>
    <t>Гастрономия/Сыр порционно</t>
  </si>
  <si>
    <t>2 неделя вторник</t>
  </si>
  <si>
    <t>2 неделя среда</t>
  </si>
  <si>
    <t>2 неделя четверг</t>
  </si>
  <si>
    <t>2 неделя пятница</t>
  </si>
  <si>
    <t>Рыба  запеченная в сметанном соусе</t>
  </si>
  <si>
    <t>Батон нарезной</t>
  </si>
  <si>
    <t>0.03</t>
  </si>
  <si>
    <r>
      <rPr>
        <sz val="9"/>
        <rFont val="Times New Roman"/>
        <family val="1"/>
      </rPr>
      <t>Масса порции</t>
    </r>
  </si>
  <si>
    <r>
      <rPr>
        <sz val="9"/>
        <rFont val="Times New Roman"/>
        <family val="1"/>
      </rPr>
      <t>Энерге-
тическая
ценность (ккал)</t>
    </r>
  </si>
  <si>
    <r>
      <rPr>
        <sz val="9"/>
        <rFont val="Times New Roman"/>
        <family val="1"/>
      </rPr>
      <t>Компот из сухофруктов</t>
    </r>
  </si>
  <si>
    <r>
      <rPr>
        <sz val="9"/>
        <rFont val="Times New Roman"/>
        <family val="1"/>
      </rPr>
      <t>ИтогозаОбед(замена)</t>
    </r>
  </si>
  <si>
    <r>
      <rPr>
        <sz val="9"/>
        <rFont val="Times New Roman"/>
        <family val="1"/>
      </rPr>
      <t>Итогоза2приемапищи(замена)</t>
    </r>
  </si>
  <si>
    <t>понедельник 1 нед 7-11 лет</t>
  </si>
  <si>
    <t>Сок фруктовый</t>
  </si>
  <si>
    <t>№р ец.</t>
  </si>
  <si>
    <t>Приемпищи,наименованиеблюда</t>
  </si>
  <si>
    <t>Пищевыевещества(г)</t>
  </si>
  <si>
    <t>Витамины(мг)</t>
  </si>
  <si>
    <t>Минеральныевещества(мг)</t>
  </si>
  <si>
    <t>Б</t>
  </si>
  <si>
    <t>Ж</t>
  </si>
  <si>
    <t>У</t>
  </si>
  <si>
    <t>B1</t>
  </si>
  <si>
    <t>В2</t>
  </si>
  <si>
    <t>C</t>
  </si>
  <si>
    <t>A</t>
  </si>
  <si>
    <t>D</t>
  </si>
  <si>
    <t>Ca</t>
  </si>
  <si>
    <t>P</t>
  </si>
  <si>
    <t>F</t>
  </si>
  <si>
    <t>Sе</t>
  </si>
  <si>
    <t>K</t>
  </si>
  <si>
    <t>I</t>
  </si>
  <si>
    <t>Mg</t>
  </si>
  <si>
    <t>Fe</t>
  </si>
  <si>
    <t>Завтрак</t>
  </si>
  <si>
    <t>Чай черный с лимоном</t>
  </si>
  <si>
    <t>ИтогозаЗавтрак</t>
  </si>
  <si>
    <t>Обед(полноценныйрационпитания)</t>
  </si>
  <si>
    <t>Итогоза2приемапищи</t>
  </si>
  <si>
    <t>Борщ со свежей капустой и картофелем на
бульоне со сметаной</t>
  </si>
  <si>
    <r>
      <rPr>
        <sz val="9"/>
        <rFont val="Times New Roman"/>
        <family val="1"/>
        <charset val="204"/>
      </rPr>
      <t>среда                                                                        Сезон:                                          осенне-весенний
Неделя:1                                                                                                    Возраст:                                                                            7-11лет</t>
    </r>
  </si>
  <si>
    <r>
      <rPr>
        <sz val="9"/>
        <rFont val="Times New Roman"/>
        <family val="1"/>
        <charset val="204"/>
      </rPr>
      <t>Энерге-
тическая
ценность (ккал)</t>
    </r>
  </si>
  <si>
    <r>
      <rPr>
        <sz val="9"/>
        <rFont val="Times New Roman"/>
        <family val="1"/>
        <charset val="204"/>
      </rPr>
      <t>Салат из свежих помидор и огурцов с луком
заправленный растительным маслом</t>
    </r>
  </si>
  <si>
    <t>Минеральныевещества(мг/мкг)</t>
  </si>
  <si>
    <t>Салат Витаминный</t>
  </si>
  <si>
    <t>Печень по-строгановски</t>
  </si>
  <si>
    <t>0.006</t>
  </si>
  <si>
    <r>
      <rPr>
        <sz val="9"/>
        <rFont val="Times New Roman"/>
        <family val="1"/>
      </rPr>
      <t>Чай черный с лимоном</t>
    </r>
  </si>
  <si>
    <t>Щи из свежей капусты на бульоне со сметаной</t>
  </si>
  <si>
    <t>Омлет натуральный</t>
  </si>
  <si>
    <t>С</t>
  </si>
  <si>
    <t>А</t>
  </si>
  <si>
    <t>ОБЕД</t>
  </si>
  <si>
    <t>ИтогозаОбед(замена)</t>
  </si>
  <si>
    <t>Итогоза2приемапищи(замена)</t>
  </si>
  <si>
    <r>
      <rPr>
        <sz val="9"/>
        <rFont val="Times New Roman"/>
        <family val="1"/>
        <charset val="204"/>
      </rPr>
      <t>Энерге- тическая
ценность</t>
    </r>
  </si>
  <si>
    <r>
      <rPr>
        <sz val="9"/>
        <rFont val="Times New Roman"/>
        <family val="1"/>
        <charset val="204"/>
      </rPr>
      <t>Макаронные изделия отварные с маслом
сливочным</t>
    </r>
  </si>
  <si>
    <r>
      <rPr>
        <sz val="9"/>
        <rFont val="Times New Roman"/>
        <family val="1"/>
        <charset val="204"/>
      </rPr>
      <t>Энерге- тическая
ценность (ккал)</t>
    </r>
  </si>
  <si>
    <t>Картофельное пюре с маслом сливочным</t>
  </si>
  <si>
    <t>Массап орции</t>
  </si>
  <si>
    <t>Каша молочная пшенная с масломс ливочным</t>
  </si>
  <si>
    <t>Итогоза2приёмапищи</t>
  </si>
  <si>
    <r>
      <rPr>
        <sz val="9"/>
        <rFont val="Times New Roman"/>
        <family val="1"/>
        <charset val="204"/>
      </rPr>
      <t>Энерге- тическая ценность
(ккал)</t>
    </r>
  </si>
  <si>
    <t>осенне-весенний</t>
  </si>
  <si>
    <t>7-11лет</t>
  </si>
  <si>
    <t>Приложение8кСанПиН2.3./2.4.3590-20</t>
  </si>
  <si>
    <r>
      <rPr>
        <sz val="9"/>
        <rFont val="Times New Roman"/>
        <family val="1"/>
        <charset val="204"/>
      </rPr>
      <t xml:space="preserve">среда
Неделя:2                                                                                                                      </t>
    </r>
    <r>
      <rPr>
        <vertAlign val="superscript"/>
        <sz val="9"/>
        <rFont val="Times New Roman"/>
        <family val="1"/>
        <charset val="204"/>
      </rPr>
      <t xml:space="preserve">Сезон:В
</t>
    </r>
    <r>
      <rPr>
        <sz val="9"/>
        <rFont val="Times New Roman"/>
        <family val="1"/>
        <charset val="204"/>
      </rPr>
      <t>озраст:</t>
    </r>
  </si>
  <si>
    <r>
      <rPr>
        <sz val="9"/>
        <rFont val="Times New Roman"/>
        <family val="1"/>
        <charset val="204"/>
      </rPr>
      <t>Энерге-
тическая ценность</t>
    </r>
  </si>
  <si>
    <r>
      <rPr>
        <sz val="9"/>
        <rFont val="Times New Roman"/>
        <family val="1"/>
        <charset val="204"/>
      </rPr>
      <t>Салат из свеклы с сыром заправленный маслом
Растительным</t>
    </r>
  </si>
  <si>
    <t>Суп овощной"Летний"на бульоне</t>
  </si>
  <si>
    <t>Компот из сухофруктов</t>
  </si>
  <si>
    <t>Салат свекольный с зеленым горошком заправленный растительным маслом</t>
  </si>
  <si>
    <r>
      <rPr>
        <sz val="9"/>
        <rFont val="Times New Roman"/>
        <family val="1"/>
        <charset val="204"/>
      </rPr>
      <t>№р
ец.</t>
    </r>
  </si>
  <si>
    <r>
      <rPr>
        <sz val="9"/>
        <rFont val="Times New Roman"/>
        <family val="1"/>
        <charset val="204"/>
      </rPr>
      <t>Массап
орции</t>
    </r>
  </si>
  <si>
    <r>
      <rPr>
        <sz val="9"/>
        <rFont val="Times New Roman"/>
        <family val="1"/>
        <charset val="204"/>
      </rPr>
      <t>Энерге-
тическая</t>
    </r>
  </si>
  <si>
    <r>
      <rPr>
        <sz val="9"/>
        <rFont val="Times New Roman"/>
        <family val="1"/>
        <charset val="204"/>
      </rPr>
      <t>Салат из свежих
овощей"Ассорти"заправленный</t>
    </r>
  </si>
  <si>
    <t>сок фруктовый</t>
  </si>
  <si>
    <t>ИТОГО ЗА ДЕНЬ ЗАМЕНА</t>
  </si>
  <si>
    <t xml:space="preserve">Завтрак </t>
  </si>
  <si>
    <t>Обед(полноценный рацион питания)</t>
  </si>
  <si>
    <t>Салат из белокачанной капусты с морковью</t>
  </si>
  <si>
    <t>Рыба запеченная с овощами и сыром</t>
  </si>
  <si>
    <t>Понедельник</t>
  </si>
  <si>
    <t>Компотизсмесисухофруктов С-
витаминизированный</t>
  </si>
  <si>
    <t>Суп картофельный с клецками на бульоне</t>
  </si>
  <si>
    <t>Салат картофельный с соленым огурцом</t>
  </si>
  <si>
    <t>Каша молочная жидкая рисовая</t>
  </si>
  <si>
    <t>Фрукты/бананы</t>
  </si>
  <si>
    <t>Винегрет овощной с фасолью</t>
  </si>
  <si>
    <t>Кондитерскоеизделие/Конфеты глазированные</t>
  </si>
  <si>
    <t>Рагу из птицы совощами по домашнему</t>
  </si>
  <si>
    <t>Макаронные изделия отварные с маслом  сливочным</t>
  </si>
  <si>
    <t>Пудинг из творога со сгущ. Молоком</t>
  </si>
  <si>
    <t>салат из свеклы с маслом растительным (замена)</t>
  </si>
  <si>
    <t>Салат из белокачанной капусты согурцом "Зайчик"</t>
  </si>
  <si>
    <t>Кофейный напиток с молоком</t>
  </si>
  <si>
    <t>йогурт</t>
  </si>
  <si>
    <t>150/20</t>
  </si>
  <si>
    <t xml:space="preserve">Батон нарезной/масло слив </t>
  </si>
  <si>
    <t>Яйцо отварное</t>
  </si>
  <si>
    <t>Салат картофельн.с кукурузой</t>
  </si>
  <si>
    <t>Птица, порционная запеченная</t>
  </si>
  <si>
    <t>четверг                                                                      Сезон:                                          осенне-весенний
Неделя:1                                                                                                    Возраст:                                                                            7-11лет</t>
  </si>
  <si>
    <t>Каша гречневая молочная  с маслом сливочным</t>
  </si>
  <si>
    <t>Фрукт порционно/Яблоко/апельсин</t>
  </si>
  <si>
    <t>Рыба запеченная под омлетом</t>
  </si>
  <si>
    <t>Булочка "Веснушка"</t>
  </si>
  <si>
    <t>200\10</t>
  </si>
  <si>
    <t>60 \10</t>
  </si>
  <si>
    <t>Салат из свежих
овощей"Ассорти"заправленный</t>
  </si>
  <si>
    <t>Суп картофельный с вермишелью</t>
  </si>
  <si>
    <t>Салат из капусты,огурцов и сладкого перца заправленный раст.масл.</t>
  </si>
  <si>
    <t>Запеканка из печени с рисом со слив.маслом</t>
  </si>
  <si>
    <t>Жаркое по домашнему</t>
  </si>
  <si>
    <t>Итого за Завтрак</t>
  </si>
  <si>
    <t>Итого за Обед (замена)</t>
  </si>
  <si>
    <t>Итогоза Обед (полноценный рацион питания)</t>
  </si>
  <si>
    <t>Итого за2 приема пищи</t>
  </si>
  <si>
    <t>Итого за 2приема пищи (замена)</t>
  </si>
  <si>
    <t>Обед (полноценный рацион питания)</t>
  </si>
  <si>
    <t>Голубцы ленивые в томатном соусе</t>
  </si>
  <si>
    <t>Кисель фруктовый</t>
  </si>
  <si>
    <t xml:space="preserve">Компот из смеси сухофруктов
</t>
  </si>
  <si>
    <t>Котлета мясная
С-витаминизированный</t>
  </si>
  <si>
    <t>Итого за Обед (полноценный рацион питания)</t>
  </si>
  <si>
    <t>Итого  за 2 приёма пищи</t>
  </si>
  <si>
    <t>Каша гороховая</t>
  </si>
  <si>
    <t>Рассольник Ленинградский со сметаной</t>
  </si>
  <si>
    <t>Винегрет овощной (замена)</t>
  </si>
  <si>
    <t>Итого за Обед</t>
  </si>
  <si>
    <t>Каша молочная манная жидкая с маслом сливочным</t>
  </si>
  <si>
    <t>ЗАВТРАК</t>
  </si>
  <si>
    <t>Гуляш из говядины</t>
  </si>
  <si>
    <t>54-2м-2020</t>
  </si>
  <si>
    <t>Суп с рисом с томатом</t>
  </si>
  <si>
    <t>Хлебржано-пшеничный</t>
  </si>
  <si>
    <t xml:space="preserve"> Итого за Обед (полноценныйрационпитания)</t>
  </si>
  <si>
    <t>Кондитерское изделие/конфеты</t>
  </si>
  <si>
    <t>Каша молочная овсяная(геркулесовая) жидкая</t>
  </si>
  <si>
    <r>
      <rPr>
        <sz val="9"/>
        <rFont val="Times New Roman"/>
        <family val="1"/>
      </rPr>
      <t>Какао с молоком</t>
    </r>
  </si>
  <si>
    <t xml:space="preserve">Борщ "Сибирский"с фасолью на бульоне </t>
  </si>
  <si>
    <t>Какао с молоком</t>
  </si>
  <si>
    <t>Итого за 2 приема пищи</t>
  </si>
  <si>
    <t>Итого за 2 приёма пищи</t>
  </si>
  <si>
    <r>
      <rPr>
        <sz val="1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
вторник     </t>
    </r>
    <r>
      <rPr>
        <sz val="10"/>
        <rFont val="Times New Roman"/>
        <family val="1"/>
        <charset val="204"/>
      </rPr>
      <t xml:space="preserve">                                                                 Сезон:                                          осенне-весенний
Неделя:1                                                                                                    Возраст:                                                                            7-11лет</t>
    </r>
  </si>
  <si>
    <t>54-3м-2020</t>
  </si>
  <si>
    <t>Фрукт порционно/Апельсин/Яблоко</t>
  </si>
  <si>
    <t>Кондитерское изделие/Печенье</t>
  </si>
  <si>
    <t>Кондитерское изделие/ печенье</t>
  </si>
  <si>
    <t>Кондитерское изделие/печенье</t>
  </si>
  <si>
    <t>Булочка "Творожная"</t>
  </si>
  <si>
    <t>Запеканка рыбная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</si>
</sst>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31">
    <font>
      <sz val="11"/>
      <color theme="1"/>
      <name val="Calibri"/>
      <family val="2"/>
      <charset val="204"/>
      <scheme val="minor"/>
    </font>
    <font>
      <sz val="7"/>
      <name val="Times New Roman"/>
      <family val="1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2"/>
    </font>
    <font>
      <sz val="9"/>
      <name val="Times New Roman"/>
      <family val="1"/>
    </font>
    <font>
      <i/>
      <sz val="9"/>
      <color rgb="FF000000"/>
      <name val="Times New Roman"/>
      <family val="2"/>
    </font>
    <font>
      <i/>
      <sz val="9"/>
      <name val="Times New Roman"/>
      <family val="1"/>
      <charset val="204"/>
    </font>
    <font>
      <i/>
      <sz val="9"/>
      <name val="Times New Roman"/>
      <family val="1"/>
    </font>
    <font>
      <sz val="9"/>
      <color rgb="FFC00000"/>
      <name val="Times New Roman"/>
      <family val="2"/>
    </font>
    <font>
      <sz val="9"/>
      <color rgb="FFC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Times New Roman"/>
      <family val="2"/>
    </font>
    <font>
      <sz val="9"/>
      <color theme="1"/>
      <name val="Times New Roman"/>
      <family val="2"/>
    </font>
    <font>
      <sz val="9"/>
      <color theme="1"/>
      <name val="Times New Roman"/>
      <family val="1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2">
    <xf numFmtId="0" fontId="0" fillId="0" borderId="0" xfId="0"/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2" xfId="0" applyFont="1" applyFill="1" applyBorder="1" applyAlignment="1">
      <alignment horizontal="center" vertical="top" wrapText="1"/>
    </xf>
    <xf numFmtId="1" fontId="4" fillId="0" borderId="12" xfId="0" applyNumberFormat="1" applyFont="1" applyFill="1" applyBorder="1" applyAlignment="1">
      <alignment horizontal="center" vertical="top" shrinkToFit="1"/>
    </xf>
    <xf numFmtId="2" fontId="4" fillId="0" borderId="12" xfId="0" applyNumberFormat="1" applyFont="1" applyFill="1" applyBorder="1" applyAlignment="1">
      <alignment horizontal="center" vertical="top" shrinkToFit="1"/>
    </xf>
    <xf numFmtId="164" fontId="4" fillId="0" borderId="12" xfId="0" applyNumberFormat="1" applyFont="1" applyFill="1" applyBorder="1" applyAlignment="1">
      <alignment horizontal="center" vertical="top" shrinkToFit="1"/>
    </xf>
    <xf numFmtId="164" fontId="6" fillId="0" borderId="12" xfId="0" applyNumberFormat="1" applyFont="1" applyFill="1" applyBorder="1" applyAlignment="1">
      <alignment horizontal="center" vertical="top" shrinkToFit="1"/>
    </xf>
    <xf numFmtId="164" fontId="4" fillId="0" borderId="1" xfId="0" applyNumberFormat="1" applyFont="1" applyFill="1" applyBorder="1" applyAlignment="1">
      <alignment horizontal="center" vertical="top" shrinkToFit="1"/>
    </xf>
    <xf numFmtId="0" fontId="3" fillId="0" borderId="16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top" shrinkToFit="1"/>
    </xf>
    <xf numFmtId="1" fontId="4" fillId="0" borderId="5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center" vertical="top" shrinkToFit="1"/>
    </xf>
    <xf numFmtId="164" fontId="4" fillId="0" borderId="7" xfId="0" applyNumberFormat="1" applyFont="1" applyFill="1" applyBorder="1" applyAlignment="1">
      <alignment horizontal="center" vertical="top" shrinkToFit="1"/>
    </xf>
    <xf numFmtId="164" fontId="4" fillId="0" borderId="5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3" fillId="0" borderId="25" xfId="0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4" fillId="0" borderId="16" xfId="0" applyNumberFormat="1" applyFont="1" applyFill="1" applyBorder="1" applyAlignment="1">
      <alignment horizontal="center" vertical="top" shrinkToFit="1"/>
    </xf>
    <xf numFmtId="0" fontId="11" fillId="0" borderId="13" xfId="0" applyFont="1" applyBorder="1"/>
    <xf numFmtId="0" fontId="11" fillId="0" borderId="16" xfId="0" applyFont="1" applyBorder="1"/>
    <xf numFmtId="0" fontId="11" fillId="0" borderId="14" xfId="0" applyFont="1" applyBorder="1"/>
    <xf numFmtId="2" fontId="12" fillId="0" borderId="12" xfId="0" applyNumberFormat="1" applyFont="1" applyFill="1" applyBorder="1" applyAlignment="1">
      <alignment horizontal="center" vertical="top" shrinkToFit="1"/>
    </xf>
    <xf numFmtId="164" fontId="12" fillId="0" borderId="12" xfId="0" applyNumberFormat="1" applyFont="1" applyFill="1" applyBorder="1" applyAlignment="1">
      <alignment horizontal="center" vertical="top" shrinkToFit="1"/>
    </xf>
    <xf numFmtId="165" fontId="12" fillId="0" borderId="12" xfId="0" applyNumberFormat="1" applyFont="1" applyFill="1" applyBorder="1" applyAlignment="1">
      <alignment horizontal="center" vertical="top" shrinkToFit="1"/>
    </xf>
    <xf numFmtId="1" fontId="12" fillId="0" borderId="12" xfId="0" applyNumberFormat="1" applyFont="1" applyFill="1" applyBorder="1" applyAlignment="1">
      <alignment horizontal="center" vertical="top" shrinkToFit="1"/>
    </xf>
    <xf numFmtId="165" fontId="12" fillId="0" borderId="12" xfId="0" applyNumberFormat="1" applyFont="1" applyFill="1" applyBorder="1" applyAlignment="1">
      <alignment horizontal="left" vertical="top" indent="1" shrinkToFit="1"/>
    </xf>
    <xf numFmtId="2" fontId="12" fillId="0" borderId="16" xfId="0" applyNumberFormat="1" applyFont="1" applyFill="1" applyBorder="1" applyAlignment="1">
      <alignment horizontal="center" vertical="top" shrinkToFit="1"/>
    </xf>
    <xf numFmtId="164" fontId="12" fillId="0" borderId="1" xfId="0" applyNumberFormat="1" applyFont="1" applyFill="1" applyBorder="1" applyAlignment="1">
      <alignment horizontal="center" vertical="top" shrinkToFit="1"/>
    </xf>
    <xf numFmtId="2" fontId="12" fillId="0" borderId="1" xfId="0" applyNumberFormat="1" applyFont="1" applyFill="1" applyBorder="1" applyAlignment="1">
      <alignment horizontal="center" vertical="top" shrinkToFit="1"/>
    </xf>
    <xf numFmtId="164" fontId="12" fillId="0" borderId="16" xfId="0" applyNumberFormat="1" applyFont="1" applyFill="1" applyBorder="1" applyAlignment="1">
      <alignment horizontal="center" vertical="top" shrinkToFit="1"/>
    </xf>
    <xf numFmtId="164" fontId="12" fillId="0" borderId="14" xfId="0" applyNumberFormat="1" applyFont="1" applyFill="1" applyBorder="1" applyAlignment="1">
      <alignment horizontal="center" vertical="top" shrinkToFit="1"/>
    </xf>
    <xf numFmtId="0" fontId="2" fillId="0" borderId="16" xfId="0" applyFont="1" applyFill="1" applyBorder="1" applyAlignment="1">
      <alignment horizontal="left" vertical="top" wrapText="1"/>
    </xf>
    <xf numFmtId="164" fontId="12" fillId="0" borderId="16" xfId="0" applyNumberFormat="1" applyFont="1" applyFill="1" applyBorder="1" applyAlignment="1">
      <alignment horizontal="right" vertical="top" indent="1" shrinkToFit="1"/>
    </xf>
    <xf numFmtId="2" fontId="12" fillId="0" borderId="16" xfId="0" applyNumberFormat="1" applyFont="1" applyFill="1" applyBorder="1" applyAlignment="1">
      <alignment horizontal="left" vertical="top" indent="1" shrinkToFit="1"/>
    </xf>
    <xf numFmtId="164" fontId="12" fillId="0" borderId="14" xfId="0" applyNumberFormat="1" applyFont="1" applyFill="1" applyBorder="1" applyAlignment="1">
      <alignment horizontal="left" vertical="top" indent="1" shrinkToFit="1"/>
    </xf>
    <xf numFmtId="164" fontId="12" fillId="0" borderId="16" xfId="0" applyNumberFormat="1" applyFont="1" applyFill="1" applyBorder="1" applyAlignment="1">
      <alignment horizontal="left" vertical="top" indent="1" shrinkToFit="1"/>
    </xf>
    <xf numFmtId="2" fontId="12" fillId="0" borderId="16" xfId="0" applyNumberFormat="1" applyFont="1" applyFill="1" applyBorder="1" applyAlignment="1">
      <alignment horizontal="right" vertical="top" indent="1" shrinkToFit="1"/>
    </xf>
    <xf numFmtId="2" fontId="12" fillId="0" borderId="12" xfId="0" applyNumberFormat="1" applyFont="1" applyFill="1" applyBorder="1" applyAlignment="1">
      <alignment horizontal="left" vertical="top" shrinkToFit="1"/>
    </xf>
    <xf numFmtId="1" fontId="12" fillId="0" borderId="12" xfId="0" applyNumberFormat="1" applyFont="1" applyFill="1" applyBorder="1" applyAlignment="1">
      <alignment horizontal="left" vertical="top" shrinkToFit="1"/>
    </xf>
    <xf numFmtId="2" fontId="4" fillId="0" borderId="5" xfId="0" applyNumberFormat="1" applyFont="1" applyFill="1" applyBorder="1" applyAlignment="1">
      <alignment horizontal="center" vertical="top" shrinkToFit="1"/>
    </xf>
    <xf numFmtId="2" fontId="4" fillId="0" borderId="7" xfId="0" applyNumberFormat="1" applyFont="1" applyFill="1" applyBorder="1" applyAlignment="1">
      <alignment horizontal="center" vertical="top" shrinkToFit="1"/>
    </xf>
    <xf numFmtId="2" fontId="4" fillId="0" borderId="6" xfId="0" applyNumberFormat="1" applyFont="1" applyFill="1" applyBorder="1" applyAlignment="1">
      <alignment horizontal="center" vertical="top" shrinkToFit="1"/>
    </xf>
    <xf numFmtId="0" fontId="2" fillId="0" borderId="6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165" fontId="4" fillId="0" borderId="6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center" vertical="top" shrinkToFit="1"/>
    </xf>
    <xf numFmtId="1" fontId="12" fillId="0" borderId="12" xfId="0" applyNumberFormat="1" applyFont="1" applyFill="1" applyBorder="1" applyAlignment="1">
      <alignment horizontal="left" vertical="top" indent="1" shrinkToFit="1"/>
    </xf>
    <xf numFmtId="2" fontId="12" fillId="0" borderId="12" xfId="0" applyNumberFormat="1" applyFont="1" applyFill="1" applyBorder="1" applyAlignment="1">
      <alignment horizontal="left" vertical="top" indent="1" shrinkToFit="1"/>
    </xf>
    <xf numFmtId="164" fontId="12" fillId="0" borderId="12" xfId="0" applyNumberFormat="1" applyFont="1" applyFill="1" applyBorder="1" applyAlignment="1">
      <alignment horizontal="left" vertical="top" indent="1" shrinkToFit="1"/>
    </xf>
    <xf numFmtId="0" fontId="13" fillId="0" borderId="14" xfId="0" applyFont="1" applyBorder="1" applyAlignment="1">
      <alignment horizontal="center"/>
    </xf>
    <xf numFmtId="2" fontId="13" fillId="0" borderId="12" xfId="0" applyNumberFormat="1" applyFont="1" applyFill="1" applyBorder="1" applyAlignment="1">
      <alignment horizontal="center" vertical="top" shrinkToFi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0" borderId="16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1" fontId="4" fillId="0" borderId="16" xfId="0" applyNumberFormat="1" applyFont="1" applyFill="1" applyBorder="1" applyAlignment="1">
      <alignment horizontal="center" vertical="top" shrinkToFit="1"/>
    </xf>
    <xf numFmtId="165" fontId="4" fillId="0" borderId="16" xfId="0" applyNumberFormat="1" applyFont="1" applyFill="1" applyBorder="1" applyAlignment="1">
      <alignment horizontal="center" vertical="top" shrinkToFit="1"/>
    </xf>
    <xf numFmtId="165" fontId="13" fillId="0" borderId="16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2" fontId="12" fillId="0" borderId="5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center" vertical="top" wrapText="1"/>
    </xf>
    <xf numFmtId="1" fontId="12" fillId="0" borderId="5" xfId="0" applyNumberFormat="1" applyFont="1" applyFill="1" applyBorder="1" applyAlignment="1">
      <alignment horizontal="center" vertical="top" shrinkToFit="1"/>
    </xf>
    <xf numFmtId="164" fontId="12" fillId="0" borderId="5" xfId="0" applyNumberFormat="1" applyFont="1" applyFill="1" applyBorder="1" applyAlignment="1">
      <alignment horizontal="center" vertical="top" shrinkToFit="1"/>
    </xf>
    <xf numFmtId="1" fontId="4" fillId="0" borderId="5" xfId="0" applyNumberFormat="1" applyFont="1" applyFill="1" applyBorder="1" applyAlignment="1">
      <alignment horizontal="center" vertical="top" shrinkToFit="1"/>
    </xf>
    <xf numFmtId="2" fontId="4" fillId="0" borderId="5" xfId="0" applyNumberFormat="1" applyFont="1" applyFill="1" applyBorder="1" applyAlignment="1">
      <alignment horizontal="center" vertical="top" shrinkToFit="1"/>
    </xf>
    <xf numFmtId="164" fontId="4" fillId="0" borderId="5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top" shrinkToFit="1"/>
    </xf>
    <xf numFmtId="164" fontId="4" fillId="0" borderId="2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top" shrinkToFit="1"/>
    </xf>
    <xf numFmtId="0" fontId="13" fillId="0" borderId="5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top" shrinkToFit="1"/>
    </xf>
    <xf numFmtId="2" fontId="12" fillId="0" borderId="5" xfId="0" applyNumberFormat="1" applyFont="1" applyFill="1" applyBorder="1" applyAlignment="1">
      <alignment horizontal="right" vertical="top" indent="1" shrinkToFit="1"/>
    </xf>
    <xf numFmtId="2" fontId="12" fillId="0" borderId="5" xfId="0" applyNumberFormat="1" applyFont="1" applyFill="1" applyBorder="1" applyAlignment="1">
      <alignment horizontal="center" vertical="top" shrinkToFit="1"/>
    </xf>
    <xf numFmtId="2" fontId="12" fillId="0" borderId="7" xfId="0" applyNumberFormat="1" applyFont="1" applyFill="1" applyBorder="1" applyAlignment="1">
      <alignment horizontal="center" vertical="top" shrinkToFit="1"/>
    </xf>
    <xf numFmtId="165" fontId="12" fillId="0" borderId="5" xfId="0" applyNumberFormat="1" applyFont="1" applyFill="1" applyBorder="1" applyAlignment="1">
      <alignment horizontal="center" vertical="top" shrinkToFit="1"/>
    </xf>
    <xf numFmtId="165" fontId="12" fillId="0" borderId="7" xfId="0" applyNumberFormat="1" applyFont="1" applyFill="1" applyBorder="1" applyAlignment="1">
      <alignment horizontal="center" vertical="top" shrinkToFit="1"/>
    </xf>
    <xf numFmtId="164" fontId="12" fillId="0" borderId="5" xfId="0" applyNumberFormat="1" applyFont="1" applyFill="1" applyBorder="1" applyAlignment="1">
      <alignment horizontal="center" vertical="top" shrinkToFit="1"/>
    </xf>
    <xf numFmtId="164" fontId="12" fillId="0" borderId="7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center" vertical="top" wrapText="1"/>
    </xf>
    <xf numFmtId="1" fontId="12" fillId="0" borderId="5" xfId="0" applyNumberFormat="1" applyFont="1" applyFill="1" applyBorder="1" applyAlignment="1">
      <alignment horizontal="center" vertical="top" shrinkToFit="1"/>
    </xf>
    <xf numFmtId="0" fontId="13" fillId="0" borderId="15" xfId="0" applyFont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 vertical="top" shrinkToFit="1"/>
    </xf>
    <xf numFmtId="0" fontId="12" fillId="0" borderId="7" xfId="0" applyNumberFormat="1" applyFont="1" applyFill="1" applyBorder="1" applyAlignment="1">
      <alignment horizontal="center" vertical="top" shrinkToFit="1"/>
    </xf>
    <xf numFmtId="0" fontId="1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top" shrinkToFi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left" vertical="top" wrapText="1"/>
    </xf>
    <xf numFmtId="0" fontId="12" fillId="0" borderId="12" xfId="0" applyNumberFormat="1" applyFont="1" applyFill="1" applyBorder="1" applyAlignment="1">
      <alignment horizontal="center" vertical="top" shrinkToFit="1"/>
    </xf>
    <xf numFmtId="0" fontId="12" fillId="0" borderId="26" xfId="0" applyNumberFormat="1" applyFont="1" applyFill="1" applyBorder="1" applyAlignment="1">
      <alignment horizontal="center" vertical="top" shrinkToFit="1"/>
    </xf>
    <xf numFmtId="2" fontId="12" fillId="0" borderId="3" xfId="0" applyNumberFormat="1" applyFont="1" applyFill="1" applyBorder="1" applyAlignment="1">
      <alignment horizontal="center" vertical="top" shrinkToFit="1"/>
    </xf>
    <xf numFmtId="0" fontId="13" fillId="0" borderId="0" xfId="0" applyFont="1"/>
    <xf numFmtId="0" fontId="13" fillId="0" borderId="24" xfId="0" applyFont="1" applyBorder="1"/>
    <xf numFmtId="164" fontId="13" fillId="0" borderId="14" xfId="0" applyNumberFormat="1" applyFont="1" applyBorder="1" applyAlignment="1">
      <alignment horizontal="center"/>
    </xf>
    <xf numFmtId="0" fontId="13" fillId="0" borderId="13" xfId="0" applyFont="1" applyBorder="1"/>
    <xf numFmtId="0" fontId="13" fillId="0" borderId="16" xfId="0" applyFont="1" applyBorder="1"/>
    <xf numFmtId="0" fontId="13" fillId="0" borderId="14" xfId="0" applyFont="1" applyBorder="1"/>
    <xf numFmtId="0" fontId="13" fillId="0" borderId="39" xfId="0" applyFont="1" applyBorder="1" applyAlignment="1"/>
    <xf numFmtId="0" fontId="13" fillId="0" borderId="40" xfId="0" applyFont="1" applyBorder="1" applyAlignment="1"/>
    <xf numFmtId="0" fontId="13" fillId="0" borderId="41" xfId="0" applyFont="1" applyBorder="1" applyAlignment="1"/>
    <xf numFmtId="0" fontId="12" fillId="0" borderId="16" xfId="0" applyNumberFormat="1" applyFont="1" applyFill="1" applyBorder="1" applyAlignment="1">
      <alignment horizontal="center" vertical="top" shrinkToFit="1"/>
    </xf>
    <xf numFmtId="2" fontId="13" fillId="0" borderId="12" xfId="0" applyNumberFormat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top" wrapText="1" indent="1"/>
    </xf>
    <xf numFmtId="164" fontId="12" fillId="0" borderId="1" xfId="0" applyNumberFormat="1" applyFont="1" applyFill="1" applyBorder="1" applyAlignment="1">
      <alignment horizontal="left" vertical="top" indent="1" shrinkToFit="1"/>
    </xf>
    <xf numFmtId="0" fontId="13" fillId="0" borderId="15" xfId="0" applyFont="1" applyBorder="1" applyAlignment="1"/>
    <xf numFmtId="0" fontId="13" fillId="0" borderId="14" xfId="0" applyFont="1" applyBorder="1" applyAlignment="1"/>
    <xf numFmtId="1" fontId="12" fillId="0" borderId="5" xfId="0" applyNumberFormat="1" applyFont="1" applyFill="1" applyBorder="1" applyAlignment="1">
      <alignment horizontal="center" vertical="top" shrinkToFit="1"/>
    </xf>
    <xf numFmtId="1" fontId="12" fillId="0" borderId="7" xfId="0" applyNumberFormat="1" applyFont="1" applyFill="1" applyBorder="1" applyAlignment="1">
      <alignment horizontal="center" vertical="top" shrinkToFit="1"/>
    </xf>
    <xf numFmtId="164" fontId="12" fillId="0" borderId="5" xfId="0" applyNumberFormat="1" applyFont="1" applyFill="1" applyBorder="1" applyAlignment="1">
      <alignment horizontal="center" vertical="top" shrinkToFit="1"/>
    </xf>
    <xf numFmtId="164" fontId="12" fillId="0" borderId="7" xfId="0" applyNumberFormat="1" applyFont="1" applyFill="1" applyBorder="1" applyAlignment="1">
      <alignment horizontal="center" vertical="top" shrinkToFi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1" fontId="12" fillId="0" borderId="16" xfId="0" applyNumberFormat="1" applyFont="1" applyFill="1" applyBorder="1" applyAlignment="1">
      <alignment horizontal="center" vertical="top" shrinkToFit="1"/>
    </xf>
    <xf numFmtId="2" fontId="12" fillId="0" borderId="12" xfId="0" applyNumberFormat="1" applyFont="1" applyFill="1" applyBorder="1" applyAlignment="1">
      <alignment horizontal="center" vertical="center" shrinkToFit="1"/>
    </xf>
    <xf numFmtId="164" fontId="15" fillId="0" borderId="12" xfId="0" applyNumberFormat="1" applyFont="1" applyFill="1" applyBorder="1" applyAlignment="1">
      <alignment horizontal="center" vertical="top" shrinkToFit="1"/>
    </xf>
    <xf numFmtId="0" fontId="13" fillId="0" borderId="0" xfId="0" applyFont="1" applyAlignment="1">
      <alignment horizontal="center"/>
    </xf>
    <xf numFmtId="0" fontId="13" fillId="0" borderId="24" xfId="0" applyFont="1" applyBorder="1" applyAlignment="1">
      <alignment horizontal="center"/>
    </xf>
    <xf numFmtId="2" fontId="12" fillId="0" borderId="8" xfId="0" applyNumberFormat="1" applyFont="1" applyFill="1" applyBorder="1" applyAlignment="1">
      <alignment horizontal="center" vertical="top" shrinkToFit="1"/>
    </xf>
    <xf numFmtId="0" fontId="13" fillId="0" borderId="16" xfId="0" applyFont="1" applyBorder="1" applyAlignment="1">
      <alignment horizontal="left"/>
    </xf>
    <xf numFmtId="1" fontId="13" fillId="0" borderId="16" xfId="0" applyNumberFormat="1" applyFont="1" applyBorder="1" applyAlignment="1">
      <alignment horizontal="center"/>
    </xf>
    <xf numFmtId="0" fontId="2" fillId="0" borderId="3" xfId="0" applyFont="1" applyFill="1" applyBorder="1" applyAlignment="1">
      <alignment vertical="top" wrapText="1"/>
    </xf>
    <xf numFmtId="2" fontId="12" fillId="0" borderId="5" xfId="0" applyNumberFormat="1" applyFont="1" applyFill="1" applyBorder="1" applyAlignment="1">
      <alignment horizontal="center" vertical="top" shrinkToFit="1"/>
    </xf>
    <xf numFmtId="1" fontId="4" fillId="0" borderId="5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center" vertical="top" shrinkToFit="1"/>
    </xf>
    <xf numFmtId="164" fontId="4" fillId="0" borderId="5" xfId="0" applyNumberFormat="1" applyFont="1" applyFill="1" applyBorder="1" applyAlignment="1">
      <alignment horizontal="center" vertical="top" shrinkToFit="1"/>
    </xf>
    <xf numFmtId="164" fontId="4" fillId="0" borderId="7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top" shrinkToFit="1"/>
    </xf>
    <xf numFmtId="164" fontId="9" fillId="0" borderId="7" xfId="0" applyNumberFormat="1" applyFont="1" applyFill="1" applyBorder="1" applyAlignment="1">
      <alignment horizontal="center" vertical="top" shrinkToFit="1"/>
    </xf>
    <xf numFmtId="2" fontId="12" fillId="0" borderId="5" xfId="0" applyNumberFormat="1" applyFont="1" applyFill="1" applyBorder="1" applyAlignment="1">
      <alignment horizontal="center" vertical="top" shrinkToFit="1"/>
    </xf>
    <xf numFmtId="2" fontId="12" fillId="0" borderId="2" xfId="0" applyNumberFormat="1" applyFont="1" applyFill="1" applyBorder="1" applyAlignment="1">
      <alignment horizontal="center" vertical="top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top" shrinkToFit="1"/>
    </xf>
    <xf numFmtId="165" fontId="4" fillId="0" borderId="5" xfId="0" applyNumberFormat="1" applyFont="1" applyFill="1" applyBorder="1" applyAlignment="1">
      <alignment horizontal="center" vertical="top" shrinkToFit="1"/>
    </xf>
    <xf numFmtId="2" fontId="12" fillId="0" borderId="5" xfId="0" applyNumberFormat="1" applyFont="1" applyFill="1" applyBorder="1" applyAlignment="1">
      <alignment horizontal="center" vertical="top" shrinkToFit="1"/>
    </xf>
    <xf numFmtId="2" fontId="12" fillId="0" borderId="5" xfId="0" applyNumberFormat="1" applyFont="1" applyFill="1" applyBorder="1" applyAlignment="1">
      <alignment horizontal="center" vertical="top" shrinkToFit="1"/>
    </xf>
    <xf numFmtId="0" fontId="13" fillId="0" borderId="16" xfId="0" applyFont="1" applyFill="1" applyBorder="1" applyAlignment="1">
      <alignment vertical="center" wrapText="1"/>
    </xf>
    <xf numFmtId="1" fontId="16" fillId="0" borderId="12" xfId="0" applyNumberFormat="1" applyFont="1" applyFill="1" applyBorder="1" applyAlignment="1">
      <alignment horizontal="center" vertical="top" shrinkToFit="1"/>
    </xf>
    <xf numFmtId="0" fontId="16" fillId="0" borderId="12" xfId="0" applyNumberFormat="1" applyFont="1" applyFill="1" applyBorder="1" applyAlignment="1">
      <alignment horizontal="center" vertical="top" shrinkToFit="1"/>
    </xf>
    <xf numFmtId="164" fontId="16" fillId="0" borderId="12" xfId="0" applyNumberFormat="1" applyFont="1" applyFill="1" applyBorder="1" applyAlignment="1">
      <alignment horizontal="center" vertical="top" shrinkToFit="1"/>
    </xf>
    <xf numFmtId="165" fontId="16" fillId="0" borderId="12" xfId="0" applyNumberFormat="1" applyFont="1" applyFill="1" applyBorder="1" applyAlignment="1">
      <alignment horizontal="center" vertical="top" shrinkToFit="1"/>
    </xf>
    <xf numFmtId="2" fontId="16" fillId="0" borderId="5" xfId="0" applyNumberFormat="1" applyFont="1" applyFill="1" applyBorder="1" applyAlignment="1">
      <alignment horizontal="center" vertical="top" shrinkToFit="1"/>
    </xf>
    <xf numFmtId="2" fontId="2" fillId="0" borderId="12" xfId="0" applyNumberFormat="1" applyFont="1" applyFill="1" applyBorder="1" applyAlignment="1">
      <alignment horizontal="center" vertical="top" shrinkToFit="1"/>
    </xf>
    <xf numFmtId="1" fontId="12" fillId="0" borderId="5" xfId="0" applyNumberFormat="1" applyFont="1" applyFill="1" applyBorder="1" applyAlignment="1">
      <alignment horizontal="center" vertical="top" shrinkToFit="1"/>
    </xf>
    <xf numFmtId="1" fontId="12" fillId="0" borderId="7" xfId="0" applyNumberFormat="1" applyFont="1" applyFill="1" applyBorder="1" applyAlignment="1">
      <alignment horizontal="center" vertical="top" shrinkToFit="1"/>
    </xf>
    <xf numFmtId="164" fontId="12" fillId="0" borderId="5" xfId="0" applyNumberFormat="1" applyFont="1" applyFill="1" applyBorder="1" applyAlignment="1">
      <alignment horizontal="center" vertical="top" shrinkToFit="1"/>
    </xf>
    <xf numFmtId="164" fontId="12" fillId="0" borderId="7" xfId="0" applyNumberFormat="1" applyFont="1" applyFill="1" applyBorder="1" applyAlignment="1">
      <alignment horizontal="center" vertical="top" shrinkToFit="1"/>
    </xf>
    <xf numFmtId="1" fontId="12" fillId="0" borderId="6" xfId="0" applyNumberFormat="1" applyFont="1" applyFill="1" applyBorder="1" applyAlignment="1">
      <alignment horizontal="center" vertical="top" shrinkToFit="1"/>
    </xf>
    <xf numFmtId="2" fontId="4" fillId="0" borderId="5" xfId="0" applyNumberFormat="1" applyFont="1" applyFill="1" applyBorder="1" applyAlignment="1">
      <alignment horizontal="center" vertical="top" shrinkToFi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top" shrinkToFit="1"/>
    </xf>
    <xf numFmtId="164" fontId="12" fillId="0" borderId="7" xfId="0" applyNumberFormat="1" applyFont="1" applyFill="1" applyBorder="1" applyAlignment="1">
      <alignment horizontal="center" vertical="top" shrinkToFit="1"/>
    </xf>
    <xf numFmtId="2" fontId="12" fillId="0" borderId="2" xfId="0" applyNumberFormat="1" applyFont="1" applyFill="1" applyBorder="1" applyAlignment="1">
      <alignment horizontal="center" vertical="top" shrinkToFit="1"/>
    </xf>
    <xf numFmtId="164" fontId="12" fillId="0" borderId="6" xfId="0" applyNumberFormat="1" applyFont="1" applyFill="1" applyBorder="1" applyAlignment="1">
      <alignment horizontal="center" vertical="top" shrinkToFit="1"/>
    </xf>
    <xf numFmtId="2" fontId="4" fillId="0" borderId="5" xfId="0" applyNumberFormat="1" applyFont="1" applyFill="1" applyBorder="1" applyAlignment="1">
      <alignment horizontal="center" vertical="top" shrinkToFit="1"/>
    </xf>
    <xf numFmtId="164" fontId="4" fillId="0" borderId="5" xfId="0" applyNumberFormat="1" applyFont="1" applyFill="1" applyBorder="1" applyAlignment="1">
      <alignment horizontal="center" vertical="top" shrinkToFit="1"/>
    </xf>
    <xf numFmtId="164" fontId="4" fillId="0" borderId="7" xfId="0" applyNumberFormat="1" applyFont="1" applyFill="1" applyBorder="1" applyAlignment="1">
      <alignment horizontal="center" vertical="top" shrinkToFit="1"/>
    </xf>
    <xf numFmtId="1" fontId="12" fillId="0" borderId="2" xfId="0" applyNumberFormat="1" applyFont="1" applyFill="1" applyBorder="1" applyAlignment="1">
      <alignment horizontal="center" vertical="top" shrinkToFit="1"/>
    </xf>
    <xf numFmtId="165" fontId="12" fillId="0" borderId="45" xfId="0" applyNumberFormat="1" applyFont="1" applyFill="1" applyBorder="1" applyAlignment="1">
      <alignment horizontal="center" vertical="top" shrinkToFit="1"/>
    </xf>
    <xf numFmtId="2" fontId="12" fillId="0" borderId="48" xfId="0" applyNumberFormat="1" applyFont="1" applyFill="1" applyBorder="1" applyAlignment="1">
      <alignment horizontal="right" vertical="top" indent="1" shrinkToFit="1"/>
    </xf>
    <xf numFmtId="2" fontId="12" fillId="0" borderId="12" xfId="0" applyNumberFormat="1" applyFont="1" applyFill="1" applyBorder="1" applyAlignment="1">
      <alignment horizontal="left" vertical="center" shrinkToFit="1"/>
    </xf>
    <xf numFmtId="165" fontId="12" fillId="0" borderId="12" xfId="0" applyNumberFormat="1" applyFont="1" applyFill="1" applyBorder="1" applyAlignment="1">
      <alignment horizontal="left" vertical="top" shrinkToFit="1"/>
    </xf>
    <xf numFmtId="2" fontId="13" fillId="0" borderId="12" xfId="0" applyNumberFormat="1" applyFont="1" applyFill="1" applyBorder="1" applyAlignment="1">
      <alignment horizontal="left" vertical="top" shrinkToFit="1"/>
    </xf>
    <xf numFmtId="0" fontId="13" fillId="0" borderId="12" xfId="0" applyNumberFormat="1" applyFont="1" applyFill="1" applyBorder="1" applyAlignment="1">
      <alignment horizontal="center" vertical="top" shrinkToFit="1"/>
    </xf>
    <xf numFmtId="1" fontId="12" fillId="0" borderId="1" xfId="0" applyNumberFormat="1" applyFont="1" applyFill="1" applyBorder="1" applyAlignment="1">
      <alignment horizontal="center" vertical="top" shrinkToFit="1"/>
    </xf>
    <xf numFmtId="2" fontId="12" fillId="0" borderId="5" xfId="0" applyNumberFormat="1" applyFont="1" applyFill="1" applyBorder="1" applyAlignment="1">
      <alignment horizontal="center" vertical="top" shrinkToFit="1"/>
    </xf>
    <xf numFmtId="164" fontId="12" fillId="0" borderId="5" xfId="0" applyNumberFormat="1" applyFont="1" applyFill="1" applyBorder="1" applyAlignment="1">
      <alignment horizontal="center" vertical="top" shrinkToFit="1"/>
    </xf>
    <xf numFmtId="164" fontId="12" fillId="0" borderId="6" xfId="0" applyNumberFormat="1" applyFont="1" applyFill="1" applyBorder="1" applyAlignment="1">
      <alignment horizontal="center" vertical="top" shrinkToFit="1"/>
    </xf>
    <xf numFmtId="0" fontId="2" fillId="0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2" fontId="12" fillId="0" borderId="5" xfId="0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/>
    </xf>
    <xf numFmtId="164" fontId="13" fillId="0" borderId="5" xfId="0" applyNumberFormat="1" applyFont="1" applyFill="1" applyBorder="1" applyAlignment="1">
      <alignment horizontal="center" vertical="top" shrinkToFit="1"/>
    </xf>
    <xf numFmtId="1" fontId="16" fillId="0" borderId="7" xfId="0" applyNumberFormat="1" applyFont="1" applyFill="1" applyBorder="1" applyAlignment="1">
      <alignment horizontal="center" vertical="top" shrinkToFit="1"/>
    </xf>
    <xf numFmtId="164" fontId="16" fillId="0" borderId="5" xfId="0" applyNumberFormat="1" applyFont="1" applyFill="1" applyBorder="1" applyAlignment="1">
      <alignment horizontal="center" vertical="top" shrinkToFit="1"/>
    </xf>
    <xf numFmtId="164" fontId="13" fillId="0" borderId="12" xfId="0" applyNumberFormat="1" applyFont="1" applyFill="1" applyBorder="1" applyAlignment="1">
      <alignment horizontal="center" vertical="top" shrinkToFit="1"/>
    </xf>
    <xf numFmtId="164" fontId="13" fillId="0" borderId="5" xfId="0" applyNumberFormat="1" applyFont="1" applyFill="1" applyBorder="1" applyAlignment="1">
      <alignment horizontal="center" vertical="top" shrinkToFit="1"/>
    </xf>
    <xf numFmtId="2" fontId="13" fillId="0" borderId="5" xfId="0" applyNumberFormat="1" applyFont="1" applyFill="1" applyBorder="1" applyAlignment="1">
      <alignment horizontal="center" vertical="top" shrinkToFit="1"/>
    </xf>
    <xf numFmtId="2" fontId="16" fillId="0" borderId="5" xfId="0" applyNumberFormat="1" applyFont="1" applyFill="1" applyBorder="1" applyAlignment="1">
      <alignment horizontal="center" vertical="top" shrinkToFit="1"/>
    </xf>
    <xf numFmtId="2" fontId="16" fillId="0" borderId="12" xfId="0" applyNumberFormat="1" applyFont="1" applyFill="1" applyBorder="1" applyAlignment="1">
      <alignment horizontal="center" vertical="top" shrinkToFit="1"/>
    </xf>
    <xf numFmtId="0" fontId="13" fillId="0" borderId="1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1" fontId="16" fillId="0" borderId="6" xfId="0" applyNumberFormat="1" applyFont="1" applyFill="1" applyBorder="1" applyAlignment="1">
      <alignment horizontal="center" vertical="top" shrinkToFit="1"/>
    </xf>
    <xf numFmtId="2" fontId="19" fillId="0" borderId="5" xfId="0" applyNumberFormat="1" applyFont="1" applyFill="1" applyBorder="1" applyAlignment="1">
      <alignment horizontal="center" vertical="center" wrapText="1"/>
    </xf>
    <xf numFmtId="2" fontId="19" fillId="0" borderId="7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top" wrapText="1"/>
    </xf>
    <xf numFmtId="2" fontId="2" fillId="0" borderId="12" xfId="0" applyNumberFormat="1" applyFont="1" applyFill="1" applyBorder="1" applyAlignment="1">
      <alignment horizontal="left" vertical="top" shrinkToFit="1"/>
    </xf>
    <xf numFmtId="164" fontId="2" fillId="0" borderId="12" xfId="0" applyNumberFormat="1" applyFont="1" applyFill="1" applyBorder="1" applyAlignment="1">
      <alignment horizontal="center" vertical="top" shrinkToFit="1"/>
    </xf>
    <xf numFmtId="165" fontId="2" fillId="0" borderId="12" xfId="0" applyNumberFormat="1" applyFont="1" applyFill="1" applyBorder="1" applyAlignment="1">
      <alignment horizontal="center" vertical="top" shrinkToFit="1"/>
    </xf>
    <xf numFmtId="2" fontId="2" fillId="0" borderId="5" xfId="0" applyNumberFormat="1" applyFont="1" applyFill="1" applyBorder="1" applyAlignment="1">
      <alignment horizontal="center" vertical="top" shrinkToFit="1"/>
    </xf>
    <xf numFmtId="1" fontId="13" fillId="0" borderId="12" xfId="0" applyNumberFormat="1" applyFont="1" applyFill="1" applyBorder="1" applyAlignment="1">
      <alignment horizontal="center" vertical="top" shrinkToFit="1"/>
    </xf>
    <xf numFmtId="164" fontId="13" fillId="0" borderId="31" xfId="0" applyNumberFormat="1" applyFont="1" applyFill="1" applyBorder="1" applyAlignment="1">
      <alignment vertical="top" shrinkToFit="1"/>
    </xf>
    <xf numFmtId="2" fontId="13" fillId="0" borderId="30" xfId="0" applyNumberFormat="1" applyFont="1" applyFill="1" applyBorder="1" applyAlignment="1">
      <alignment vertical="top" shrinkToFit="1"/>
    </xf>
    <xf numFmtId="2" fontId="2" fillId="0" borderId="16" xfId="0" applyNumberFormat="1" applyFont="1" applyFill="1" applyBorder="1" applyAlignment="1">
      <alignment horizontal="center" vertical="top" shrinkToFit="1"/>
    </xf>
    <xf numFmtId="164" fontId="2" fillId="0" borderId="1" xfId="0" applyNumberFormat="1" applyFont="1" applyFill="1" applyBorder="1" applyAlignment="1">
      <alignment horizontal="center" vertical="top" shrinkToFit="1"/>
    </xf>
    <xf numFmtId="0" fontId="2" fillId="0" borderId="16" xfId="0" applyFont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 vertical="top" shrinkToFit="1"/>
    </xf>
    <xf numFmtId="0" fontId="2" fillId="0" borderId="8" xfId="0" applyFont="1" applyFill="1" applyBorder="1" applyAlignment="1">
      <alignment horizontal="left" vertical="top" wrapText="1"/>
    </xf>
    <xf numFmtId="1" fontId="13" fillId="0" borderId="6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>
      <alignment horizontal="center" vertical="top" shrinkToFit="1"/>
    </xf>
    <xf numFmtId="164" fontId="2" fillId="0" borderId="16" xfId="0" applyNumberFormat="1" applyFont="1" applyFill="1" applyBorder="1" applyAlignment="1">
      <alignment horizontal="right" vertical="top" indent="1" shrinkToFit="1"/>
    </xf>
    <xf numFmtId="0" fontId="20" fillId="0" borderId="0" xfId="0" applyFont="1"/>
    <xf numFmtId="164" fontId="12" fillId="0" borderId="16" xfId="0" applyNumberFormat="1" applyFont="1" applyFill="1" applyBorder="1" applyAlignment="1">
      <alignment vertical="top" shrinkToFit="1"/>
    </xf>
    <xf numFmtId="165" fontId="12" fillId="0" borderId="23" xfId="0" applyNumberFormat="1" applyFont="1" applyFill="1" applyBorder="1" applyAlignment="1">
      <alignment vertical="top" shrinkToFit="1"/>
    </xf>
    <xf numFmtId="164" fontId="12" fillId="0" borderId="5" xfId="0" applyNumberFormat="1" applyFont="1" applyFill="1" applyBorder="1" applyAlignment="1">
      <alignment horizontal="center" vertical="top" shrinkToFit="1"/>
    </xf>
    <xf numFmtId="2" fontId="12" fillId="0" borderId="16" xfId="0" applyNumberFormat="1" applyFont="1" applyFill="1" applyBorder="1" applyAlignment="1">
      <alignment horizontal="center" vertical="top" shrinkToFit="1"/>
    </xf>
    <xf numFmtId="164" fontId="12" fillId="0" borderId="16" xfId="0" applyNumberFormat="1" applyFont="1" applyFill="1" applyBorder="1" applyAlignment="1">
      <alignment horizontal="center" vertical="top" shrinkToFit="1"/>
    </xf>
    <xf numFmtId="0" fontId="13" fillId="0" borderId="49" xfId="0" applyFont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top" shrinkToFit="1"/>
    </xf>
    <xf numFmtId="164" fontId="12" fillId="0" borderId="12" xfId="0" applyNumberFormat="1" applyFont="1" applyFill="1" applyBorder="1" applyAlignment="1">
      <alignment horizontal="left" vertical="top" shrinkToFit="1"/>
    </xf>
    <xf numFmtId="165" fontId="12" fillId="0" borderId="23" xfId="0" applyNumberFormat="1" applyFont="1" applyFill="1" applyBorder="1" applyAlignment="1">
      <alignment horizontal="left" vertical="top" shrinkToFit="1"/>
    </xf>
    <xf numFmtId="2" fontId="12" fillId="0" borderId="16" xfId="0" applyNumberFormat="1" applyFont="1" applyFill="1" applyBorder="1" applyAlignment="1">
      <alignment horizontal="left" vertical="top" shrinkToFit="1"/>
    </xf>
    <xf numFmtId="0" fontId="13" fillId="0" borderId="2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0" xfId="0" applyFont="1" applyBorder="1"/>
    <xf numFmtId="0" fontId="0" fillId="0" borderId="0" xfId="0" applyBorder="1"/>
    <xf numFmtId="2" fontId="4" fillId="0" borderId="5" xfId="0" applyNumberFormat="1" applyFont="1" applyFill="1" applyBorder="1" applyAlignment="1">
      <alignment horizontal="center" vertical="top" shrinkToFit="1"/>
    </xf>
    <xf numFmtId="2" fontId="4" fillId="0" borderId="7" xfId="0" applyNumberFormat="1" applyFont="1" applyFill="1" applyBorder="1" applyAlignment="1">
      <alignment horizontal="center" vertical="top" shrinkToFit="1"/>
    </xf>
    <xf numFmtId="2" fontId="3" fillId="0" borderId="5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/>
    <xf numFmtId="2" fontId="2" fillId="2" borderId="12" xfId="0" applyNumberFormat="1" applyFont="1" applyFill="1" applyBorder="1" applyAlignment="1">
      <alignment vertical="top" shrinkToFit="1"/>
    </xf>
    <xf numFmtId="1" fontId="2" fillId="2" borderId="12" xfId="0" applyNumberFormat="1" applyFont="1" applyFill="1" applyBorder="1" applyAlignment="1">
      <alignment vertical="top" shrinkToFit="1"/>
    </xf>
    <xf numFmtId="2" fontId="2" fillId="2" borderId="5" xfId="0" applyNumberFormat="1" applyFont="1" applyFill="1" applyBorder="1" applyAlignment="1">
      <alignment vertical="top" shrinkToFit="1"/>
    </xf>
    <xf numFmtId="2" fontId="4" fillId="0" borderId="12" xfId="0" applyNumberFormat="1" applyFont="1" applyFill="1" applyBorder="1" applyAlignment="1">
      <alignment vertical="top" shrinkToFit="1"/>
    </xf>
    <xf numFmtId="2" fontId="4" fillId="0" borderId="5" xfId="0" applyNumberFormat="1" applyFont="1" applyFill="1" applyBorder="1" applyAlignment="1">
      <alignment vertical="top" shrinkToFit="1"/>
    </xf>
    <xf numFmtId="2" fontId="4" fillId="0" borderId="7" xfId="0" applyNumberFormat="1" applyFont="1" applyFill="1" applyBorder="1" applyAlignment="1">
      <alignment vertical="top" shrinkToFit="1"/>
    </xf>
    <xf numFmtId="165" fontId="4" fillId="0" borderId="12" xfId="0" applyNumberFormat="1" applyFont="1" applyFill="1" applyBorder="1" applyAlignment="1">
      <alignment vertical="top" shrinkToFit="1"/>
    </xf>
    <xf numFmtId="164" fontId="4" fillId="0" borderId="12" xfId="0" applyNumberFormat="1" applyFont="1" applyFill="1" applyBorder="1" applyAlignment="1">
      <alignment vertical="top" shrinkToFit="1"/>
    </xf>
    <xf numFmtId="2" fontId="4" fillId="0" borderId="8" xfId="0" applyNumberFormat="1" applyFont="1" applyFill="1" applyBorder="1" applyAlignment="1">
      <alignment vertical="top" shrinkToFit="1"/>
    </xf>
    <xf numFmtId="0" fontId="10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top" shrinkToFit="1"/>
    </xf>
    <xf numFmtId="2" fontId="16" fillId="0" borderId="5" xfId="0" applyNumberFormat="1" applyFont="1" applyFill="1" applyBorder="1" applyAlignment="1">
      <alignment horizontal="center" vertical="top" shrinkToFit="1"/>
    </xf>
    <xf numFmtId="2" fontId="4" fillId="0" borderId="5" xfId="0" applyNumberFormat="1" applyFont="1" applyFill="1" applyBorder="1" applyAlignment="1">
      <alignment horizontal="center" vertical="top" shrinkToFit="1"/>
    </xf>
    <xf numFmtId="2" fontId="4" fillId="0" borderId="5" xfId="0" applyNumberFormat="1" applyFont="1" applyFill="1" applyBorder="1" applyAlignment="1">
      <alignment vertical="top" shrinkToFit="1"/>
    </xf>
    <xf numFmtId="2" fontId="4" fillId="0" borderId="7" xfId="0" applyNumberFormat="1" applyFont="1" applyFill="1" applyBorder="1" applyAlignment="1">
      <alignment vertical="top" shrinkToFit="1"/>
    </xf>
    <xf numFmtId="2" fontId="2" fillId="2" borderId="5" xfId="0" applyNumberFormat="1" applyFont="1" applyFill="1" applyBorder="1" applyAlignment="1">
      <alignment vertical="top" shrinkToFit="1"/>
    </xf>
    <xf numFmtId="2" fontId="4" fillId="0" borderId="5" xfId="0" applyNumberFormat="1" applyFont="1" applyFill="1" applyBorder="1" applyAlignment="1">
      <alignment horizontal="center" vertical="top" shrinkToFit="1"/>
    </xf>
    <xf numFmtId="0" fontId="1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12" fillId="0" borderId="6" xfId="0" applyNumberFormat="1" applyFont="1" applyFill="1" applyBorder="1" applyAlignment="1">
      <alignment horizontal="center" vertical="top" shrinkToFit="1"/>
    </xf>
    <xf numFmtId="2" fontId="12" fillId="0" borderId="7" xfId="0" applyNumberFormat="1" applyFont="1" applyFill="1" applyBorder="1" applyAlignment="1">
      <alignment horizontal="center" vertical="top" shrinkToFit="1"/>
    </xf>
    <xf numFmtId="164" fontId="12" fillId="0" borderId="16" xfId="0" applyNumberFormat="1" applyFont="1" applyFill="1" applyBorder="1" applyAlignment="1">
      <alignment horizontal="center" vertical="top" shrinkToFit="1"/>
    </xf>
    <xf numFmtId="165" fontId="2" fillId="2" borderId="12" xfId="0" applyNumberFormat="1" applyFont="1" applyFill="1" applyBorder="1" applyAlignment="1">
      <alignment vertical="center" shrinkToFit="1"/>
    </xf>
    <xf numFmtId="164" fontId="2" fillId="2" borderId="12" xfId="0" applyNumberFormat="1" applyFont="1" applyFill="1" applyBorder="1" applyAlignment="1">
      <alignment vertical="top" shrinkToFit="1"/>
    </xf>
    <xf numFmtId="165" fontId="2" fillId="2" borderId="12" xfId="0" applyNumberFormat="1" applyFont="1" applyFill="1" applyBorder="1" applyAlignment="1">
      <alignment vertical="top" shrinkToFit="1"/>
    </xf>
    <xf numFmtId="164" fontId="12" fillId="0" borderId="16" xfId="0" applyNumberFormat="1" applyFont="1" applyFill="1" applyBorder="1" applyAlignment="1">
      <alignment horizontal="center" vertical="top" shrinkToFit="1"/>
    </xf>
    <xf numFmtId="2" fontId="13" fillId="0" borderId="5" xfId="0" applyNumberFormat="1" applyFont="1" applyFill="1" applyBorder="1" applyAlignment="1">
      <alignment horizontal="center" vertical="top" shrinkToFit="1"/>
    </xf>
    <xf numFmtId="0" fontId="13" fillId="0" borderId="13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2" fontId="12" fillId="0" borderId="16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left" vertical="top" shrinkToFit="1"/>
    </xf>
    <xf numFmtId="165" fontId="12" fillId="0" borderId="5" xfId="0" applyNumberFormat="1" applyFont="1" applyFill="1" applyBorder="1" applyAlignment="1">
      <alignment horizontal="left" vertical="top" shrinkToFit="1"/>
    </xf>
    <xf numFmtId="2" fontId="2" fillId="0" borderId="16" xfId="0" applyNumberFormat="1" applyFont="1" applyFill="1" applyBorder="1" applyAlignment="1">
      <alignment horizontal="center" vertical="top" shrinkToFit="1"/>
    </xf>
    <xf numFmtId="164" fontId="2" fillId="0" borderId="16" xfId="0" applyNumberFormat="1" applyFont="1" applyFill="1" applyBorder="1" applyAlignment="1">
      <alignment horizontal="center" vertical="top" shrinkToFit="1"/>
    </xf>
    <xf numFmtId="164" fontId="13" fillId="0" borderId="16" xfId="0" applyNumberFormat="1" applyFont="1" applyFill="1" applyBorder="1" applyAlignment="1">
      <alignment horizontal="center" vertical="top" shrinkToFit="1"/>
    </xf>
    <xf numFmtId="164" fontId="2" fillId="0" borderId="13" xfId="0" applyNumberFormat="1" applyFont="1" applyFill="1" applyBorder="1" applyAlignment="1">
      <alignment horizontal="center" vertical="top" shrinkToFit="1"/>
    </xf>
    <xf numFmtId="2" fontId="17" fillId="0" borderId="12" xfId="0" applyNumberFormat="1" applyFont="1" applyFill="1" applyBorder="1" applyAlignment="1">
      <alignment vertical="top" shrinkToFit="1"/>
    </xf>
    <xf numFmtId="164" fontId="12" fillId="0" borderId="5" xfId="0" applyNumberFormat="1" applyFont="1" applyFill="1" applyBorder="1" applyAlignment="1">
      <alignment horizontal="center" vertical="top" shrinkToFit="1"/>
    </xf>
    <xf numFmtId="2" fontId="12" fillId="0" borderId="8" xfId="0" applyNumberFormat="1" applyFont="1" applyFill="1" applyBorder="1" applyAlignment="1">
      <alignment horizontal="left" vertical="top" shrinkToFit="1"/>
    </xf>
    <xf numFmtId="164" fontId="12" fillId="0" borderId="8" xfId="0" applyNumberFormat="1" applyFont="1" applyFill="1" applyBorder="1" applyAlignment="1">
      <alignment horizontal="left" vertical="top" shrinkToFit="1"/>
    </xf>
    <xf numFmtId="164" fontId="12" fillId="0" borderId="9" xfId="0" applyNumberFormat="1" applyFont="1" applyFill="1" applyBorder="1" applyAlignment="1">
      <alignment horizontal="left" vertical="top" shrinkToFit="1"/>
    </xf>
    <xf numFmtId="2" fontId="4" fillId="0" borderId="5" xfId="0" applyNumberFormat="1" applyFont="1" applyFill="1" applyBorder="1" applyAlignment="1">
      <alignment horizontal="center" vertical="top" shrinkToFit="1"/>
    </xf>
    <xf numFmtId="2" fontId="4" fillId="0" borderId="5" xfId="0" applyNumberFormat="1" applyFont="1" applyFill="1" applyBorder="1" applyAlignment="1">
      <alignment vertical="top" shrinkToFit="1"/>
    </xf>
    <xf numFmtId="2" fontId="12" fillId="0" borderId="5" xfId="0" applyNumberFormat="1" applyFont="1" applyFill="1" applyBorder="1" applyAlignment="1">
      <alignment horizontal="center" vertical="top" shrinkToFit="1"/>
    </xf>
    <xf numFmtId="164" fontId="12" fillId="0" borderId="16" xfId="0" applyNumberFormat="1" applyFont="1" applyFill="1" applyBorder="1" applyAlignment="1">
      <alignment horizontal="center" vertical="top" shrinkToFit="1"/>
    </xf>
    <xf numFmtId="2" fontId="12" fillId="0" borderId="16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164" fontId="12" fillId="0" borderId="7" xfId="0" applyNumberFormat="1" applyFont="1" applyFill="1" applyBorder="1" applyAlignment="1">
      <alignment horizontal="left" vertical="top" shrinkToFit="1"/>
    </xf>
    <xf numFmtId="164" fontId="12" fillId="0" borderId="5" xfId="0" applyNumberFormat="1" applyFont="1" applyFill="1" applyBorder="1" applyAlignment="1">
      <alignment horizontal="center" vertical="top" shrinkToFit="1"/>
    </xf>
    <xf numFmtId="164" fontId="12" fillId="0" borderId="7" xfId="0" applyNumberFormat="1" applyFont="1" applyFill="1" applyBorder="1" applyAlignment="1">
      <alignment horizontal="center" vertical="top" shrinkToFit="1"/>
    </xf>
    <xf numFmtId="1" fontId="12" fillId="0" borderId="5" xfId="0" applyNumberFormat="1" applyFont="1" applyFill="1" applyBorder="1" applyAlignment="1">
      <alignment horizontal="center" vertical="top" shrinkToFit="1"/>
    </xf>
    <xf numFmtId="1" fontId="12" fillId="0" borderId="7" xfId="0" applyNumberFormat="1" applyFont="1" applyFill="1" applyBorder="1" applyAlignment="1">
      <alignment horizontal="center" vertical="top" shrinkToFit="1"/>
    </xf>
    <xf numFmtId="0" fontId="13" fillId="0" borderId="22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top" shrinkToFit="1"/>
    </xf>
    <xf numFmtId="164" fontId="13" fillId="0" borderId="7" xfId="0" applyNumberFormat="1" applyFont="1" applyFill="1" applyBorder="1" applyAlignment="1">
      <alignment horizontal="center" vertical="top" shrinkToFit="1"/>
    </xf>
    <xf numFmtId="1" fontId="13" fillId="0" borderId="5" xfId="0" applyNumberFormat="1" applyFont="1" applyFill="1" applyBorder="1" applyAlignment="1">
      <alignment horizontal="center" vertical="top" shrinkToFit="1"/>
    </xf>
    <xf numFmtId="1" fontId="13" fillId="0" borderId="7" xfId="0" applyNumberFormat="1" applyFont="1" applyFill="1" applyBorder="1" applyAlignment="1">
      <alignment horizontal="center" vertical="top" shrinkToFit="1"/>
    </xf>
    <xf numFmtId="1" fontId="12" fillId="0" borderId="6" xfId="0" applyNumberFormat="1" applyFont="1" applyFill="1" applyBorder="1" applyAlignment="1">
      <alignment horizontal="center" vertical="top" shrinkToFit="1"/>
    </xf>
    <xf numFmtId="0" fontId="13" fillId="0" borderId="16" xfId="0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vertical="top" shrinkToFit="1"/>
    </xf>
    <xf numFmtId="2" fontId="2" fillId="0" borderId="12" xfId="0" applyNumberFormat="1" applyFont="1" applyFill="1" applyBorder="1" applyAlignment="1">
      <alignment vertical="top" shrinkToFit="1"/>
    </xf>
    <xf numFmtId="164" fontId="2" fillId="0" borderId="5" xfId="0" applyNumberFormat="1" applyFont="1" applyFill="1" applyBorder="1" applyAlignment="1">
      <alignment vertical="top" shrinkToFit="1"/>
    </xf>
    <xf numFmtId="165" fontId="2" fillId="0" borderId="16" xfId="0" applyNumberFormat="1" applyFont="1" applyFill="1" applyBorder="1" applyAlignment="1">
      <alignment vertical="top" shrinkToFit="1"/>
    </xf>
    <xf numFmtId="164" fontId="2" fillId="0" borderId="27" xfId="0" applyNumberFormat="1" applyFont="1" applyFill="1" applyBorder="1" applyAlignment="1">
      <alignment vertical="top" shrinkToFit="1"/>
    </xf>
    <xf numFmtId="2" fontId="2" fillId="0" borderId="5" xfId="0" applyNumberFormat="1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vertical="top" shrinkToFit="1"/>
    </xf>
    <xf numFmtId="164" fontId="2" fillId="0" borderId="12" xfId="0" applyNumberFormat="1" applyFont="1" applyFill="1" applyBorder="1" applyAlignment="1">
      <alignment vertical="top" shrinkToFit="1"/>
    </xf>
    <xf numFmtId="1" fontId="4" fillId="0" borderId="12" xfId="0" applyNumberFormat="1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top" shrinkToFit="1"/>
    </xf>
    <xf numFmtId="164" fontId="2" fillId="0" borderId="2" xfId="0" applyNumberFormat="1" applyFont="1" applyFill="1" applyBorder="1" applyAlignment="1">
      <alignment vertical="top" shrinkToFit="1"/>
    </xf>
    <xf numFmtId="0" fontId="2" fillId="0" borderId="16" xfId="0" applyFont="1" applyBorder="1" applyAlignment="1"/>
    <xf numFmtId="0" fontId="2" fillId="0" borderId="13" xfId="0" applyFont="1" applyBorder="1" applyAlignment="1"/>
    <xf numFmtId="0" fontId="2" fillId="0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top" shrinkToFit="1"/>
    </xf>
    <xf numFmtId="2" fontId="4" fillId="0" borderId="7" xfId="0" applyNumberFormat="1" applyFont="1" applyFill="1" applyBorder="1" applyAlignment="1">
      <alignment horizontal="center" vertical="top" shrinkToFit="1"/>
    </xf>
    <xf numFmtId="164" fontId="2" fillId="0" borderId="13" xfId="0" applyNumberFormat="1" applyFont="1" applyFill="1" applyBorder="1" applyAlignment="1">
      <alignment horizontal="center" vertical="top" shrinkToFit="1"/>
    </xf>
    <xf numFmtId="1" fontId="2" fillId="0" borderId="12" xfId="0" applyNumberFormat="1" applyFont="1" applyFill="1" applyBorder="1" applyAlignment="1">
      <alignment horizontal="center" vertical="top" shrinkToFit="1"/>
    </xf>
    <xf numFmtId="0" fontId="2" fillId="0" borderId="16" xfId="0" applyNumberFormat="1" applyFont="1" applyFill="1" applyBorder="1" applyAlignment="1">
      <alignment horizontal="center" vertical="top" shrinkToFit="1"/>
    </xf>
    <xf numFmtId="164" fontId="7" fillId="0" borderId="12" xfId="0" applyNumberFormat="1" applyFont="1" applyFill="1" applyBorder="1" applyAlignment="1">
      <alignment horizontal="center" vertical="top" shrinkToFit="1"/>
    </xf>
    <xf numFmtId="2" fontId="4" fillId="0" borderId="5" xfId="0" applyNumberFormat="1" applyFont="1" applyFill="1" applyBorder="1" applyAlignment="1">
      <alignment horizontal="center" vertical="top" shrinkToFit="1"/>
    </xf>
    <xf numFmtId="2" fontId="12" fillId="0" borderId="5" xfId="0" applyNumberFormat="1" applyFont="1" applyFill="1" applyBorder="1" applyAlignment="1">
      <alignment horizontal="center" vertical="top" shrinkToFit="1"/>
    </xf>
    <xf numFmtId="0" fontId="13" fillId="0" borderId="14" xfId="0" applyFont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 vertical="top" shrinkToFit="1"/>
    </xf>
    <xf numFmtId="164" fontId="12" fillId="0" borderId="16" xfId="0" applyNumberFormat="1" applyFont="1" applyFill="1" applyBorder="1" applyAlignment="1">
      <alignment horizontal="center" vertical="top" shrinkToFit="1"/>
    </xf>
    <xf numFmtId="2" fontId="12" fillId="0" borderId="16" xfId="0" applyNumberFormat="1" applyFont="1" applyFill="1" applyBorder="1" applyAlignment="1">
      <alignment horizontal="center" vertical="top" shrinkToFit="1"/>
    </xf>
    <xf numFmtId="164" fontId="13" fillId="0" borderId="16" xfId="0" applyNumberFormat="1" applyFont="1" applyFill="1" applyBorder="1" applyAlignment="1">
      <alignment horizontal="center" vertical="top" shrinkToFit="1"/>
    </xf>
    <xf numFmtId="1" fontId="4" fillId="0" borderId="5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center" vertical="top" shrinkToFit="1"/>
    </xf>
    <xf numFmtId="164" fontId="4" fillId="0" borderId="5" xfId="0" applyNumberFormat="1" applyFont="1" applyFill="1" applyBorder="1" applyAlignment="1">
      <alignment horizontal="center" vertical="top" shrinkToFit="1"/>
    </xf>
    <xf numFmtId="164" fontId="4" fillId="0" borderId="7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top" shrinkToFit="1"/>
    </xf>
    <xf numFmtId="1" fontId="12" fillId="0" borderId="4" xfId="0" applyNumberFormat="1" applyFont="1" applyFill="1" applyBorder="1" applyAlignment="1">
      <alignment horizontal="center" vertical="top" shrinkToFit="1"/>
    </xf>
    <xf numFmtId="164" fontId="4" fillId="0" borderId="2" xfId="0" applyNumberFormat="1" applyFont="1" applyFill="1" applyBorder="1" applyAlignment="1">
      <alignment horizontal="center" vertical="top" shrinkToFit="1"/>
    </xf>
    <xf numFmtId="164" fontId="4" fillId="0" borderId="4" xfId="0" applyNumberFormat="1" applyFont="1" applyFill="1" applyBorder="1" applyAlignment="1">
      <alignment horizontal="center" vertical="top" shrinkToFit="1"/>
    </xf>
    <xf numFmtId="0" fontId="13" fillId="0" borderId="13" xfId="0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center" vertical="top" shrinkToFit="1"/>
    </xf>
    <xf numFmtId="1" fontId="4" fillId="0" borderId="6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left"/>
    </xf>
    <xf numFmtId="1" fontId="4" fillId="0" borderId="10" xfId="0" applyNumberFormat="1" applyFont="1" applyFill="1" applyBorder="1" applyAlignment="1">
      <alignment horizontal="center" vertical="top" shrinkToFit="1"/>
    </xf>
    <xf numFmtId="0" fontId="19" fillId="0" borderId="5" xfId="0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top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2" fontId="16" fillId="0" borderId="16" xfId="0" applyNumberFormat="1" applyFont="1" applyFill="1" applyBorder="1" applyAlignment="1">
      <alignment horizontal="center" vertical="top" shrinkToFit="1"/>
    </xf>
    <xf numFmtId="0" fontId="27" fillId="0" borderId="39" xfId="0" applyFont="1" applyBorder="1" applyAlignment="1"/>
    <xf numFmtId="0" fontId="2" fillId="0" borderId="16" xfId="0" applyFont="1" applyBorder="1" applyAlignment="1">
      <alignment horizontal="left"/>
    </xf>
    <xf numFmtId="164" fontId="13" fillId="0" borderId="16" xfId="0" applyNumberFormat="1" applyFont="1" applyFill="1" applyBorder="1" applyAlignment="1">
      <alignment horizontal="left" vertical="top" shrinkToFit="1"/>
    </xf>
    <xf numFmtId="164" fontId="12" fillId="0" borderId="16" xfId="0" applyNumberFormat="1" applyFont="1" applyFill="1" applyBorder="1" applyAlignment="1">
      <alignment horizontal="left" vertical="top" shrinkToFit="1"/>
    </xf>
    <xf numFmtId="0" fontId="12" fillId="0" borderId="16" xfId="0" applyNumberFormat="1" applyFont="1" applyFill="1" applyBorder="1" applyAlignment="1">
      <alignment horizontal="left" vertical="top" shrinkToFit="1"/>
    </xf>
    <xf numFmtId="164" fontId="2" fillId="0" borderId="16" xfId="0" applyNumberFormat="1" applyFont="1" applyFill="1" applyBorder="1" applyAlignment="1">
      <alignment horizontal="left" vertical="top" shrinkToFit="1"/>
    </xf>
    <xf numFmtId="2" fontId="2" fillId="0" borderId="16" xfId="0" applyNumberFormat="1" applyFont="1" applyFill="1" applyBorder="1" applyAlignment="1">
      <alignment horizontal="left" vertical="top" shrinkToFit="1"/>
    </xf>
    <xf numFmtId="164" fontId="2" fillId="0" borderId="13" xfId="0" applyNumberFormat="1" applyFont="1" applyFill="1" applyBorder="1" applyAlignment="1">
      <alignment horizontal="left" vertical="top" shrinkToFit="1"/>
    </xf>
    <xf numFmtId="164" fontId="2" fillId="0" borderId="16" xfId="0" applyNumberFormat="1" applyFont="1" applyBorder="1" applyAlignment="1">
      <alignment horizontal="left"/>
    </xf>
    <xf numFmtId="2" fontId="2" fillId="0" borderId="16" xfId="0" applyNumberFormat="1" applyFont="1" applyBorder="1" applyAlignment="1">
      <alignment horizontal="left"/>
    </xf>
    <xf numFmtId="164" fontId="2" fillId="0" borderId="13" xfId="0" applyNumberFormat="1" applyFont="1" applyBorder="1" applyAlignment="1">
      <alignment horizontal="left"/>
    </xf>
    <xf numFmtId="0" fontId="2" fillId="0" borderId="16" xfId="0" applyNumberFormat="1" applyFont="1" applyFill="1" applyBorder="1" applyAlignment="1">
      <alignment horizontal="left" vertical="top" shrinkToFit="1"/>
    </xf>
    <xf numFmtId="0" fontId="27" fillId="0" borderId="13" xfId="0" applyFont="1" applyBorder="1" applyAlignment="1"/>
    <xf numFmtId="2" fontId="4" fillId="0" borderId="5" xfId="0" applyNumberFormat="1" applyFont="1" applyFill="1" applyBorder="1" applyAlignment="1">
      <alignment horizontal="center" vertical="top" shrinkToFit="1"/>
    </xf>
    <xf numFmtId="164" fontId="4" fillId="0" borderId="5" xfId="0" applyNumberFormat="1" applyFont="1" applyFill="1" applyBorder="1" applyAlignment="1">
      <alignment horizontal="center" vertical="top" shrinkToFit="1"/>
    </xf>
    <xf numFmtId="164" fontId="4" fillId="0" borderId="7" xfId="0" applyNumberFormat="1" applyFont="1" applyFill="1" applyBorder="1" applyAlignment="1">
      <alignment horizontal="center" vertical="top" shrinkToFit="1"/>
    </xf>
    <xf numFmtId="0" fontId="2" fillId="0" borderId="13" xfId="0" applyFont="1" applyBorder="1" applyAlignment="1">
      <alignment horizontal="left"/>
    </xf>
    <xf numFmtId="2" fontId="17" fillId="0" borderId="12" xfId="0" applyNumberFormat="1" applyFont="1" applyFill="1" applyBorder="1" applyAlignment="1">
      <alignment horizontal="left" vertical="top" shrinkToFit="1"/>
    </xf>
    <xf numFmtId="2" fontId="4" fillId="0" borderId="12" xfId="0" applyNumberFormat="1" applyFont="1" applyFill="1" applyBorder="1" applyAlignment="1">
      <alignment horizontal="left" vertical="top" shrinkToFit="1"/>
    </xf>
    <xf numFmtId="2" fontId="12" fillId="0" borderId="5" xfId="0" applyNumberFormat="1" applyFont="1" applyFill="1" applyBorder="1" applyAlignment="1">
      <alignment horizontal="center" vertical="top" shrinkToFit="1"/>
    </xf>
    <xf numFmtId="2" fontId="12" fillId="0" borderId="7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164" fontId="12" fillId="0" borderId="5" xfId="0" applyNumberFormat="1" applyFont="1" applyFill="1" applyBorder="1" applyAlignment="1">
      <alignment horizontal="center" vertical="top" shrinkToFit="1"/>
    </xf>
    <xf numFmtId="164" fontId="12" fillId="0" borderId="7" xfId="0" applyNumberFormat="1" applyFont="1" applyFill="1" applyBorder="1" applyAlignment="1">
      <alignment horizontal="center" vertical="top" shrinkToFit="1"/>
    </xf>
    <xf numFmtId="2" fontId="12" fillId="0" borderId="6" xfId="0" applyNumberFormat="1" applyFont="1" applyFill="1" applyBorder="1" applyAlignment="1">
      <alignment horizontal="center" vertical="top" shrinkToFit="1"/>
    </xf>
    <xf numFmtId="1" fontId="12" fillId="0" borderId="6" xfId="0" applyNumberFormat="1" applyFont="1" applyFill="1" applyBorder="1" applyAlignment="1">
      <alignment horizontal="center" vertical="top" shrinkToFit="1"/>
    </xf>
    <xf numFmtId="1" fontId="12" fillId="0" borderId="7" xfId="0" applyNumberFormat="1" applyFont="1" applyFill="1" applyBorder="1" applyAlignment="1">
      <alignment horizontal="center" vertical="top" shrinkToFit="1"/>
    </xf>
    <xf numFmtId="2" fontId="4" fillId="0" borderId="5" xfId="0" applyNumberFormat="1" applyFont="1" applyFill="1" applyBorder="1" applyAlignment="1">
      <alignment horizontal="center" vertical="top" shrinkToFit="1"/>
    </xf>
    <xf numFmtId="2" fontId="4" fillId="0" borderId="7" xfId="0" applyNumberFormat="1" applyFont="1" applyFill="1" applyBorder="1" applyAlignment="1">
      <alignment horizontal="center" vertical="top" shrinkToFit="1"/>
    </xf>
    <xf numFmtId="1" fontId="4" fillId="0" borderId="5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center" vertical="top" shrinkToFit="1"/>
    </xf>
    <xf numFmtId="164" fontId="4" fillId="0" borderId="7" xfId="0" applyNumberFormat="1" applyFont="1" applyFill="1" applyBorder="1" applyAlignment="1">
      <alignment horizontal="center" vertical="top" shrinkToFit="1"/>
    </xf>
    <xf numFmtId="165" fontId="4" fillId="0" borderId="5" xfId="0" applyNumberFormat="1" applyFont="1" applyFill="1" applyBorder="1" applyAlignment="1">
      <alignment horizontal="center" vertical="top" shrinkToFit="1"/>
    </xf>
    <xf numFmtId="165" fontId="4" fillId="0" borderId="7" xfId="0" applyNumberFormat="1" applyFont="1" applyFill="1" applyBorder="1" applyAlignment="1">
      <alignment horizontal="center" vertical="top" shrinkToFit="1"/>
    </xf>
    <xf numFmtId="2" fontId="13" fillId="0" borderId="5" xfId="0" applyNumberFormat="1" applyFont="1" applyFill="1" applyBorder="1" applyAlignment="1">
      <alignment horizontal="left" vertical="top" shrinkToFit="1"/>
    </xf>
    <xf numFmtId="2" fontId="13" fillId="0" borderId="7" xfId="0" applyNumberFormat="1" applyFont="1" applyFill="1" applyBorder="1" applyAlignment="1">
      <alignment horizontal="left" vertical="top" shrinkToFit="1"/>
    </xf>
    <xf numFmtId="1" fontId="12" fillId="0" borderId="5" xfId="0" applyNumberFormat="1" applyFont="1" applyFill="1" applyBorder="1" applyAlignment="1">
      <alignment horizontal="left" vertical="top" shrinkToFit="1"/>
    </xf>
    <xf numFmtId="1" fontId="12" fillId="0" borderId="7" xfId="0" applyNumberFormat="1" applyFont="1" applyFill="1" applyBorder="1" applyAlignment="1">
      <alignment horizontal="left" vertical="top" shrinkToFit="1"/>
    </xf>
    <xf numFmtId="2" fontId="12" fillId="0" borderId="5" xfId="0" applyNumberFormat="1" applyFont="1" applyFill="1" applyBorder="1" applyAlignment="1">
      <alignment horizontal="left" vertical="top" shrinkToFit="1"/>
    </xf>
    <xf numFmtId="2" fontId="12" fillId="0" borderId="7" xfId="0" applyNumberFormat="1" applyFont="1" applyFill="1" applyBorder="1" applyAlignment="1">
      <alignment horizontal="left" vertical="top" shrinkToFit="1"/>
    </xf>
    <xf numFmtId="2" fontId="2" fillId="0" borderId="13" xfId="0" applyNumberFormat="1" applyFont="1" applyFill="1" applyBorder="1" applyAlignment="1">
      <alignment horizontal="left" vertical="top" shrinkToFit="1"/>
    </xf>
    <xf numFmtId="2" fontId="2" fillId="0" borderId="14" xfId="0" applyNumberFormat="1" applyFont="1" applyFill="1" applyBorder="1" applyAlignment="1">
      <alignment horizontal="left" vertical="top" shrinkToFit="1"/>
    </xf>
    <xf numFmtId="0" fontId="2" fillId="0" borderId="5" xfId="0" applyFont="1" applyFill="1" applyBorder="1" applyAlignment="1">
      <alignment horizontal="left" vertical="top" wrapText="1" indent="2"/>
    </xf>
    <xf numFmtId="0" fontId="2" fillId="0" borderId="6" xfId="0" applyFont="1" applyFill="1" applyBorder="1" applyAlignment="1">
      <alignment horizontal="left" vertical="top" wrapText="1" indent="2"/>
    </xf>
    <xf numFmtId="1" fontId="12" fillId="0" borderId="5" xfId="0" applyNumberFormat="1" applyFont="1" applyFill="1" applyBorder="1" applyAlignment="1">
      <alignment horizontal="right" vertical="top" indent="1" shrinkToFit="1"/>
    </xf>
    <xf numFmtId="1" fontId="12" fillId="0" borderId="7" xfId="0" applyNumberFormat="1" applyFont="1" applyFill="1" applyBorder="1" applyAlignment="1">
      <alignment horizontal="right" vertical="top" indent="1" shrinkToFit="1"/>
    </xf>
    <xf numFmtId="1" fontId="12" fillId="0" borderId="5" xfId="0" applyNumberFormat="1" applyFont="1" applyFill="1" applyBorder="1" applyAlignment="1">
      <alignment horizontal="center" vertical="top" shrinkToFit="1"/>
    </xf>
    <xf numFmtId="1" fontId="12" fillId="0" borderId="5" xfId="0" applyNumberFormat="1" applyFont="1" applyFill="1" applyBorder="1" applyAlignment="1">
      <alignment horizontal="left" vertical="top" indent="2" shrinkToFit="1"/>
    </xf>
    <xf numFmtId="1" fontId="12" fillId="0" borderId="6" xfId="0" applyNumberFormat="1" applyFont="1" applyFill="1" applyBorder="1" applyAlignment="1">
      <alignment horizontal="left" vertical="top" indent="2" shrinkToFit="1"/>
    </xf>
    <xf numFmtId="2" fontId="2" fillId="0" borderId="9" xfId="0" applyNumberFormat="1" applyFont="1" applyFill="1" applyBorder="1" applyAlignment="1">
      <alignment horizontal="left" vertical="top" shrinkToFit="1"/>
    </xf>
    <xf numFmtId="2" fontId="2" fillId="0" borderId="11" xfId="0" applyNumberFormat="1" applyFont="1" applyFill="1" applyBorder="1" applyAlignment="1">
      <alignment horizontal="left" vertical="top" shrinkToFit="1"/>
    </xf>
    <xf numFmtId="2" fontId="12" fillId="0" borderId="13" xfId="0" applyNumberFormat="1" applyFont="1" applyFill="1" applyBorder="1" applyAlignment="1">
      <alignment horizontal="center" vertical="top" shrinkToFit="1"/>
    </xf>
    <xf numFmtId="2" fontId="12" fillId="0" borderId="14" xfId="0" applyNumberFormat="1" applyFont="1" applyFill="1" applyBorder="1" applyAlignment="1">
      <alignment horizontal="center" vertical="top" shrinkToFit="1"/>
    </xf>
    <xf numFmtId="2" fontId="12" fillId="0" borderId="42" xfId="0" applyNumberFormat="1" applyFont="1" applyFill="1" applyBorder="1" applyAlignment="1">
      <alignment horizontal="left" vertical="top" shrinkToFit="1"/>
    </xf>
    <xf numFmtId="2" fontId="12" fillId="0" borderId="25" xfId="0" applyNumberFormat="1" applyFont="1" applyFill="1" applyBorder="1" applyAlignment="1">
      <alignment horizontal="left" vertical="top" shrinkToFit="1"/>
    </xf>
    <xf numFmtId="1" fontId="2" fillId="0" borderId="9" xfId="0" applyNumberFormat="1" applyFont="1" applyFill="1" applyBorder="1" applyAlignment="1">
      <alignment horizontal="left" vertical="top" shrinkToFit="1"/>
    </xf>
    <xf numFmtId="1" fontId="2" fillId="0" borderId="11" xfId="0" applyNumberFormat="1" applyFont="1" applyFill="1" applyBorder="1" applyAlignment="1">
      <alignment horizontal="left" vertical="top" shrinkToFit="1"/>
    </xf>
    <xf numFmtId="2" fontId="12" fillId="0" borderId="43" xfId="0" applyNumberFormat="1" applyFont="1" applyFill="1" applyBorder="1" applyAlignment="1">
      <alignment horizontal="left" vertical="top" shrinkToFit="1"/>
    </xf>
    <xf numFmtId="2" fontId="12" fillId="0" borderId="44" xfId="0" applyNumberFormat="1" applyFont="1" applyFill="1" applyBorder="1" applyAlignment="1">
      <alignment horizontal="left" vertical="top" shrinkToFit="1"/>
    </xf>
    <xf numFmtId="2" fontId="12" fillId="0" borderId="9" xfId="0" applyNumberFormat="1" applyFont="1" applyFill="1" applyBorder="1" applyAlignment="1">
      <alignment horizontal="left" vertical="top" shrinkToFit="1"/>
    </xf>
    <xf numFmtId="2" fontId="12" fillId="0" borderId="11" xfId="0" applyNumberFormat="1" applyFont="1" applyFill="1" applyBorder="1" applyAlignment="1">
      <alignment horizontal="left" vertical="top" shrinkToFit="1"/>
    </xf>
    <xf numFmtId="164" fontId="12" fillId="0" borderId="9" xfId="0" applyNumberFormat="1" applyFont="1" applyFill="1" applyBorder="1" applyAlignment="1">
      <alignment horizontal="left" vertical="top" shrinkToFit="1"/>
    </xf>
    <xf numFmtId="164" fontId="12" fillId="0" borderId="11" xfId="0" applyNumberFormat="1" applyFont="1" applyFill="1" applyBorder="1" applyAlignment="1">
      <alignment horizontal="left" vertical="top" shrinkToFit="1"/>
    </xf>
    <xf numFmtId="0" fontId="2" fillId="0" borderId="22" xfId="0" applyFont="1" applyFill="1" applyBorder="1" applyAlignment="1">
      <alignment horizontal="left" vertical="top" wrapText="1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164" fontId="12" fillId="0" borderId="5" xfId="0" applyNumberFormat="1" applyFont="1" applyFill="1" applyBorder="1" applyAlignment="1">
      <alignment horizontal="left" vertical="top" shrinkToFit="1"/>
    </xf>
    <xf numFmtId="164" fontId="12" fillId="0" borderId="7" xfId="0" applyNumberFormat="1" applyFont="1" applyFill="1" applyBorder="1" applyAlignment="1">
      <alignment horizontal="left" vertical="top" shrinkToFit="1"/>
    </xf>
    <xf numFmtId="0" fontId="2" fillId="0" borderId="5" xfId="0" applyFont="1" applyFill="1" applyBorder="1" applyAlignment="1">
      <alignment horizontal="left" vertical="top" wrapText="1"/>
    </xf>
    <xf numFmtId="0" fontId="13" fillId="0" borderId="22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164" fontId="12" fillId="0" borderId="2" xfId="0" applyNumberFormat="1" applyFont="1" applyFill="1" applyBorder="1" applyAlignment="1">
      <alignment horizontal="center" vertical="top" shrinkToFit="1"/>
    </xf>
    <xf numFmtId="164" fontId="12" fillId="0" borderId="4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164" fontId="2" fillId="0" borderId="18" xfId="0" applyNumberFormat="1" applyFont="1" applyFill="1" applyBorder="1" applyAlignment="1">
      <alignment horizontal="center" vertical="top" shrinkToFit="1"/>
    </xf>
    <xf numFmtId="164" fontId="2" fillId="0" borderId="17" xfId="0" applyNumberFormat="1" applyFont="1" applyFill="1" applyBorder="1" applyAlignment="1">
      <alignment horizontal="center" vertical="top" shrinkToFit="1"/>
    </xf>
    <xf numFmtId="0" fontId="2" fillId="0" borderId="1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center" vertical="top" shrinkToFit="1"/>
    </xf>
    <xf numFmtId="2" fontId="2" fillId="0" borderId="7" xfId="0" applyNumberFormat="1" applyFont="1" applyFill="1" applyBorder="1" applyAlignment="1">
      <alignment horizontal="center" vertical="top" shrinkToFit="1"/>
    </xf>
    <xf numFmtId="0" fontId="2" fillId="0" borderId="5" xfId="0" applyNumberFormat="1" applyFont="1" applyFill="1" applyBorder="1" applyAlignment="1">
      <alignment horizontal="center" vertical="top" shrinkToFit="1"/>
    </xf>
    <xf numFmtId="0" fontId="2" fillId="0" borderId="7" xfId="0" applyNumberFormat="1" applyFont="1" applyFill="1" applyBorder="1" applyAlignment="1">
      <alignment horizontal="center" vertical="top" shrinkToFit="1"/>
    </xf>
    <xf numFmtId="164" fontId="2" fillId="0" borderId="5" xfId="0" applyNumberFormat="1" applyFont="1" applyFill="1" applyBorder="1" applyAlignment="1">
      <alignment horizontal="center" vertical="top" shrinkToFit="1"/>
    </xf>
    <xf numFmtId="164" fontId="2" fillId="0" borderId="7" xfId="0" applyNumberFormat="1" applyFont="1" applyFill="1" applyBorder="1" applyAlignment="1">
      <alignment horizontal="center" vertical="top" shrinkToFit="1"/>
    </xf>
    <xf numFmtId="2" fontId="12" fillId="0" borderId="32" xfId="0" applyNumberFormat="1" applyFont="1" applyFill="1" applyBorder="1" applyAlignment="1">
      <alignment horizontal="center" vertical="top" shrinkToFit="1"/>
    </xf>
    <xf numFmtId="2" fontId="12" fillId="0" borderId="29" xfId="0" applyNumberFormat="1" applyFont="1" applyFill="1" applyBorder="1" applyAlignment="1">
      <alignment horizontal="center" vertical="top" shrinkToFit="1"/>
    </xf>
    <xf numFmtId="164" fontId="12" fillId="0" borderId="32" xfId="0" applyNumberFormat="1" applyFont="1" applyFill="1" applyBorder="1" applyAlignment="1">
      <alignment horizontal="center" vertical="top" shrinkToFit="1"/>
    </xf>
    <xf numFmtId="164" fontId="12" fillId="0" borderId="29" xfId="0" applyNumberFormat="1" applyFont="1" applyFill="1" applyBorder="1" applyAlignment="1">
      <alignment horizontal="center" vertical="top" shrinkToFit="1"/>
    </xf>
    <xf numFmtId="2" fontId="12" fillId="0" borderId="2" xfId="0" applyNumberFormat="1" applyFont="1" applyFill="1" applyBorder="1" applyAlignment="1">
      <alignment horizontal="center" vertical="top" shrinkToFit="1"/>
    </xf>
    <xf numFmtId="2" fontId="12" fillId="0" borderId="4" xfId="0" applyNumberFormat="1" applyFont="1" applyFill="1" applyBorder="1" applyAlignment="1">
      <alignment horizontal="center" vertical="top" shrinkToFit="1"/>
    </xf>
    <xf numFmtId="164" fontId="4" fillId="0" borderId="9" xfId="0" applyNumberFormat="1" applyFont="1" applyFill="1" applyBorder="1" applyAlignment="1">
      <alignment horizontal="center" vertical="top" shrinkToFit="1"/>
    </xf>
    <xf numFmtId="164" fontId="4" fillId="0" borderId="10" xfId="0" applyNumberFormat="1" applyFont="1" applyFill="1" applyBorder="1" applyAlignment="1">
      <alignment horizontal="center" vertical="top" shrinkToFit="1"/>
    </xf>
    <xf numFmtId="164" fontId="4" fillId="0" borderId="11" xfId="0" applyNumberFormat="1" applyFont="1" applyFill="1" applyBorder="1" applyAlignment="1">
      <alignment horizontal="center" vertical="top" shrinkToFit="1"/>
    </xf>
    <xf numFmtId="164" fontId="4" fillId="0" borderId="9" xfId="0" applyNumberFormat="1" applyFont="1" applyFill="1" applyBorder="1" applyAlignment="1">
      <alignment vertical="top" shrinkToFit="1"/>
    </xf>
    <xf numFmtId="164" fontId="4" fillId="0" borderId="10" xfId="0" applyNumberFormat="1" applyFont="1" applyFill="1" applyBorder="1" applyAlignment="1">
      <alignment vertical="top" shrinkToFit="1"/>
    </xf>
    <xf numFmtId="164" fontId="4" fillId="0" borderId="11" xfId="0" applyNumberFormat="1" applyFont="1" applyFill="1" applyBorder="1" applyAlignment="1">
      <alignment vertical="top" shrinkToFit="1"/>
    </xf>
    <xf numFmtId="2" fontId="4" fillId="0" borderId="46" xfId="0" applyNumberFormat="1" applyFont="1" applyFill="1" applyBorder="1" applyAlignment="1">
      <alignment vertical="top" shrinkToFit="1"/>
    </xf>
    <xf numFmtId="2" fontId="4" fillId="0" borderId="37" xfId="0" applyNumberFormat="1" applyFont="1" applyFill="1" applyBorder="1" applyAlignment="1">
      <alignment vertical="top" shrinkToFit="1"/>
    </xf>
    <xf numFmtId="2" fontId="4" fillId="0" borderId="47" xfId="0" applyNumberFormat="1" applyFont="1" applyFill="1" applyBorder="1" applyAlignment="1">
      <alignment vertical="top" shrinkToFit="1"/>
    </xf>
    <xf numFmtId="2" fontId="12" fillId="0" borderId="35" xfId="0" applyNumberFormat="1" applyFont="1" applyFill="1" applyBorder="1" applyAlignment="1">
      <alignment horizontal="center" vertical="top" shrinkToFit="1"/>
    </xf>
    <xf numFmtId="2" fontId="12" fillId="0" borderId="30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64" fontId="2" fillId="0" borderId="4" xfId="0" applyNumberFormat="1" applyFont="1" applyFill="1" applyBorder="1" applyAlignment="1">
      <alignment horizontal="center" vertical="top" shrinkToFit="1"/>
    </xf>
    <xf numFmtId="2" fontId="2" fillId="2" borderId="42" xfId="0" applyNumberFormat="1" applyFont="1" applyFill="1" applyBorder="1" applyAlignment="1">
      <alignment vertical="top" shrinkToFit="1"/>
    </xf>
    <xf numFmtId="2" fontId="2" fillId="2" borderId="7" xfId="0" applyNumberFormat="1" applyFont="1" applyFill="1" applyBorder="1" applyAlignment="1">
      <alignment vertical="top" shrinkToFit="1"/>
    </xf>
    <xf numFmtId="165" fontId="2" fillId="2" borderId="5" xfId="0" applyNumberFormat="1" applyFont="1" applyFill="1" applyBorder="1" applyAlignment="1">
      <alignment vertical="top" shrinkToFit="1"/>
    </xf>
    <xf numFmtId="165" fontId="2" fillId="2" borderId="7" xfId="0" applyNumberFormat="1" applyFont="1" applyFill="1" applyBorder="1" applyAlignment="1">
      <alignment vertical="top" shrinkToFit="1"/>
    </xf>
    <xf numFmtId="165" fontId="12" fillId="0" borderId="5" xfId="0" applyNumberFormat="1" applyFont="1" applyFill="1" applyBorder="1" applyAlignment="1">
      <alignment horizontal="center" vertical="top" shrinkToFit="1"/>
    </xf>
    <xf numFmtId="165" fontId="12" fillId="0" borderId="7" xfId="0" applyNumberFormat="1" applyFont="1" applyFill="1" applyBorder="1" applyAlignment="1">
      <alignment horizontal="center" vertical="top" shrinkToFit="1"/>
    </xf>
    <xf numFmtId="164" fontId="13" fillId="0" borderId="13" xfId="0" applyNumberFormat="1" applyFont="1" applyBorder="1" applyAlignment="1">
      <alignment horizontal="center"/>
    </xf>
    <xf numFmtId="0" fontId="12" fillId="0" borderId="5" xfId="0" applyNumberFormat="1" applyFont="1" applyFill="1" applyBorder="1" applyAlignment="1">
      <alignment horizontal="center" vertical="top" shrinkToFit="1"/>
    </xf>
    <xf numFmtId="0" fontId="12" fillId="0" borderId="7" xfId="0" applyNumberFormat="1" applyFont="1" applyFill="1" applyBorder="1" applyAlignment="1">
      <alignment horizontal="center" vertical="top" shrinkToFit="1"/>
    </xf>
    <xf numFmtId="164" fontId="12" fillId="0" borderId="16" xfId="0" applyNumberFormat="1" applyFont="1" applyFill="1" applyBorder="1" applyAlignment="1">
      <alignment horizontal="center" vertical="top" shrinkToFit="1"/>
    </xf>
    <xf numFmtId="2" fontId="13" fillId="0" borderId="5" xfId="0" applyNumberFormat="1" applyFont="1" applyFill="1" applyBorder="1" applyAlignment="1">
      <alignment horizontal="center" vertical="top" shrinkToFit="1"/>
    </xf>
    <xf numFmtId="2" fontId="13" fillId="0" borderId="7" xfId="0" applyNumberFormat="1" applyFont="1" applyFill="1" applyBorder="1" applyAlignment="1">
      <alignment horizontal="center" vertical="top" shrinkToFit="1"/>
    </xf>
    <xf numFmtId="164" fontId="12" fillId="0" borderId="2" xfId="0" applyNumberFormat="1" applyFont="1" applyFill="1" applyBorder="1" applyAlignment="1">
      <alignment horizontal="left" vertical="top" indent="1" shrinkToFit="1"/>
    </xf>
    <xf numFmtId="164" fontId="12" fillId="0" borderId="4" xfId="0" applyNumberFormat="1" applyFont="1" applyFill="1" applyBorder="1" applyAlignment="1">
      <alignment horizontal="left" vertical="top" indent="1" shrinkToFit="1"/>
    </xf>
    <xf numFmtId="2" fontId="16" fillId="0" borderId="5" xfId="0" applyNumberFormat="1" applyFont="1" applyFill="1" applyBorder="1" applyAlignment="1">
      <alignment horizontal="center" vertical="top" shrinkToFit="1"/>
    </xf>
    <xf numFmtId="2" fontId="16" fillId="0" borderId="7" xfId="0" applyNumberFormat="1" applyFont="1" applyFill="1" applyBorder="1" applyAlignment="1">
      <alignment horizontal="center" vertical="top" shrinkToFit="1"/>
    </xf>
    <xf numFmtId="1" fontId="16" fillId="0" borderId="5" xfId="0" applyNumberFormat="1" applyFont="1" applyFill="1" applyBorder="1" applyAlignment="1">
      <alignment horizontal="center" vertical="top" shrinkToFit="1"/>
    </xf>
    <xf numFmtId="1" fontId="16" fillId="0" borderId="7" xfId="0" applyNumberFormat="1" applyFont="1" applyFill="1" applyBorder="1" applyAlignment="1">
      <alignment horizontal="center" vertical="top" shrinkToFit="1"/>
    </xf>
    <xf numFmtId="164" fontId="16" fillId="0" borderId="5" xfId="0" applyNumberFormat="1" applyFont="1" applyFill="1" applyBorder="1" applyAlignment="1">
      <alignment horizontal="center" vertical="top" shrinkToFit="1"/>
    </xf>
    <xf numFmtId="164" fontId="16" fillId="0" borderId="7" xfId="0" applyNumberFormat="1" applyFont="1" applyFill="1" applyBorder="1" applyAlignment="1">
      <alignment horizontal="center" vertical="top" shrinkToFit="1"/>
    </xf>
    <xf numFmtId="165" fontId="16" fillId="0" borderId="5" xfId="0" applyNumberFormat="1" applyFont="1" applyFill="1" applyBorder="1" applyAlignment="1">
      <alignment horizontal="center" vertical="top" shrinkToFit="1"/>
    </xf>
    <xf numFmtId="165" fontId="16" fillId="0" borderId="7" xfId="0" applyNumberFormat="1" applyFont="1" applyFill="1" applyBorder="1" applyAlignment="1">
      <alignment horizontal="center" vertical="top" shrinkToFit="1"/>
    </xf>
    <xf numFmtId="164" fontId="12" fillId="0" borderId="31" xfId="0" applyNumberFormat="1" applyFont="1" applyFill="1" applyBorder="1" applyAlignment="1">
      <alignment horizontal="center" vertical="top" shrinkToFit="1"/>
    </xf>
    <xf numFmtId="164" fontId="12" fillId="0" borderId="34" xfId="0" applyNumberFormat="1" applyFont="1" applyFill="1" applyBorder="1" applyAlignment="1">
      <alignment horizontal="center" vertical="top" shrinkToFit="1"/>
    </xf>
    <xf numFmtId="2" fontId="12" fillId="0" borderId="33" xfId="0" applyNumberFormat="1" applyFont="1" applyFill="1" applyBorder="1" applyAlignment="1">
      <alignment horizontal="center" vertical="top" shrinkToFit="1"/>
    </xf>
    <xf numFmtId="2" fontId="13" fillId="0" borderId="5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top" shrinkToFit="1"/>
    </xf>
    <xf numFmtId="0" fontId="7" fillId="2" borderId="42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5" xfId="0" applyNumberFormat="1" applyFont="1" applyFill="1" applyBorder="1" applyAlignment="1">
      <alignment horizontal="center" vertical="top" shrinkToFit="1"/>
    </xf>
    <xf numFmtId="0" fontId="16" fillId="0" borderId="7" xfId="0" applyNumberFormat="1" applyFont="1" applyFill="1" applyBorder="1" applyAlignment="1">
      <alignment horizontal="center" vertical="top" shrinkToFit="1"/>
    </xf>
    <xf numFmtId="0" fontId="2" fillId="0" borderId="6" xfId="0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shrinkToFit="1"/>
    </xf>
    <xf numFmtId="1" fontId="2" fillId="0" borderId="7" xfId="0" applyNumberFormat="1" applyFont="1" applyFill="1" applyBorder="1" applyAlignment="1">
      <alignment horizontal="center" vertical="top" shrinkToFit="1"/>
    </xf>
    <xf numFmtId="164" fontId="16" fillId="0" borderId="9" xfId="0" applyNumberFormat="1" applyFont="1" applyFill="1" applyBorder="1" applyAlignment="1">
      <alignment horizontal="center" vertical="top" shrinkToFit="1"/>
    </xf>
    <xf numFmtId="164" fontId="16" fillId="0" borderId="11" xfId="0" applyNumberFormat="1" applyFont="1" applyFill="1" applyBorder="1" applyAlignment="1">
      <alignment horizontal="center" vertical="top" shrinkToFit="1"/>
    </xf>
    <xf numFmtId="2" fontId="16" fillId="0" borderId="9" xfId="0" applyNumberFormat="1" applyFont="1" applyFill="1" applyBorder="1" applyAlignment="1">
      <alignment horizontal="center" vertical="top" shrinkToFit="1"/>
    </xf>
    <xf numFmtId="2" fontId="16" fillId="0" borderId="11" xfId="0" applyNumberFormat="1" applyFont="1" applyFill="1" applyBorder="1" applyAlignment="1">
      <alignment horizontal="center" vertical="top" shrinkToFit="1"/>
    </xf>
    <xf numFmtId="1" fontId="12" fillId="0" borderId="16" xfId="0" applyNumberFormat="1" applyFont="1" applyFill="1" applyBorder="1" applyAlignment="1">
      <alignment horizontal="center" vertical="top" shrinkToFit="1"/>
    </xf>
    <xf numFmtId="0" fontId="13" fillId="0" borderId="13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vertical="top" shrinkToFit="1"/>
    </xf>
    <xf numFmtId="165" fontId="4" fillId="0" borderId="7" xfId="0" applyNumberFormat="1" applyFont="1" applyFill="1" applyBorder="1" applyAlignment="1">
      <alignment vertical="top" shrinkToFit="1"/>
    </xf>
    <xf numFmtId="1" fontId="2" fillId="2" borderId="5" xfId="0" applyNumberFormat="1" applyFont="1" applyFill="1" applyBorder="1" applyAlignment="1">
      <alignment vertical="top" shrinkToFit="1"/>
    </xf>
    <xf numFmtId="1" fontId="2" fillId="2" borderId="7" xfId="0" applyNumberFormat="1" applyFont="1" applyFill="1" applyBorder="1" applyAlignment="1">
      <alignment vertical="top" shrinkToFit="1"/>
    </xf>
    <xf numFmtId="2" fontId="12" fillId="0" borderId="31" xfId="0" applyNumberFormat="1" applyFont="1" applyFill="1" applyBorder="1" applyAlignment="1">
      <alignment horizontal="center" vertical="top" shrinkToFit="1"/>
    </xf>
    <xf numFmtId="0" fontId="0" fillId="0" borderId="28" xfId="0" applyBorder="1"/>
    <xf numFmtId="0" fontId="0" fillId="0" borderId="30" xfId="0" applyBorder="1"/>
    <xf numFmtId="164" fontId="2" fillId="0" borderId="13" xfId="0" applyNumberFormat="1" applyFont="1" applyFill="1" applyBorder="1" applyAlignment="1">
      <alignment horizontal="center" vertical="top" shrinkToFit="1"/>
    </xf>
    <xf numFmtId="164" fontId="2" fillId="0" borderId="14" xfId="0" applyNumberFormat="1" applyFont="1" applyFill="1" applyBorder="1" applyAlignment="1">
      <alignment horizontal="center" vertical="top" shrinkToFit="1"/>
    </xf>
    <xf numFmtId="164" fontId="12" fillId="0" borderId="35" xfId="0" applyNumberFormat="1" applyFont="1" applyFill="1" applyBorder="1" applyAlignment="1">
      <alignment horizontal="center" vertical="top" shrinkToFit="1"/>
    </xf>
    <xf numFmtId="164" fontId="12" fillId="0" borderId="36" xfId="0" applyNumberFormat="1" applyFont="1" applyFill="1" applyBorder="1" applyAlignment="1">
      <alignment horizontal="center" vertical="top" shrinkToFit="1"/>
    </xf>
    <xf numFmtId="1" fontId="2" fillId="0" borderId="13" xfId="0" applyNumberFormat="1" applyFont="1" applyFill="1" applyBorder="1" applyAlignment="1">
      <alignment horizontal="center" vertical="top" shrinkToFit="1"/>
    </xf>
    <xf numFmtId="1" fontId="2" fillId="0" borderId="17" xfId="0" applyNumberFormat="1" applyFont="1" applyFill="1" applyBorder="1" applyAlignment="1">
      <alignment horizontal="center" vertical="top" shrinkToFi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top" shrinkToFit="1"/>
    </xf>
    <xf numFmtId="1" fontId="2" fillId="0" borderId="14" xfId="0" applyNumberFormat="1" applyFont="1" applyFill="1" applyBorder="1" applyAlignment="1">
      <alignment horizontal="center" vertical="top" shrinkToFit="1"/>
    </xf>
    <xf numFmtId="2" fontId="4" fillId="0" borderId="5" xfId="0" applyNumberFormat="1" applyFont="1" applyFill="1" applyBorder="1" applyAlignment="1">
      <alignment vertical="top" shrinkToFit="1"/>
    </xf>
    <xf numFmtId="2" fontId="4" fillId="0" borderId="7" xfId="0" applyNumberFormat="1" applyFont="1" applyFill="1" applyBorder="1" applyAlignment="1">
      <alignment vertical="top" shrinkToFit="1"/>
    </xf>
    <xf numFmtId="164" fontId="4" fillId="0" borderId="5" xfId="0" applyNumberFormat="1" applyFont="1" applyFill="1" applyBorder="1" applyAlignment="1">
      <alignment vertical="top" shrinkToFit="1"/>
    </xf>
    <xf numFmtId="164" fontId="4" fillId="0" borderId="7" xfId="0" applyNumberFormat="1" applyFont="1" applyFill="1" applyBorder="1" applyAlignment="1">
      <alignment vertical="top" shrinkToFit="1"/>
    </xf>
    <xf numFmtId="2" fontId="12" fillId="0" borderId="13" xfId="0" applyNumberFormat="1" applyFont="1" applyFill="1" applyBorder="1" applyAlignment="1">
      <alignment horizontal="left" vertical="top" shrinkToFit="1"/>
    </xf>
    <xf numFmtId="2" fontId="12" fillId="0" borderId="14" xfId="0" applyNumberFormat="1" applyFont="1" applyFill="1" applyBorder="1" applyAlignment="1">
      <alignment horizontal="left" vertical="top" shrinkToFit="1"/>
    </xf>
    <xf numFmtId="1" fontId="4" fillId="0" borderId="5" xfId="0" applyNumberFormat="1" applyFont="1" applyFill="1" applyBorder="1" applyAlignment="1">
      <alignment vertical="top" shrinkToFit="1"/>
    </xf>
    <xf numFmtId="1" fontId="4" fillId="0" borderId="7" xfId="0" applyNumberFormat="1" applyFont="1" applyFill="1" applyBorder="1" applyAlignment="1">
      <alignment vertical="top" shrinkToFit="1"/>
    </xf>
    <xf numFmtId="166" fontId="12" fillId="0" borderId="2" xfId="0" applyNumberFormat="1" applyFont="1" applyFill="1" applyBorder="1" applyAlignment="1">
      <alignment horizontal="center" vertical="top" shrinkToFit="1"/>
    </xf>
    <xf numFmtId="166" fontId="12" fillId="0" borderId="4" xfId="0" applyNumberFormat="1" applyFont="1" applyFill="1" applyBorder="1" applyAlignment="1">
      <alignment horizontal="center" vertical="top" shrinkToFit="1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164" fontId="12" fillId="0" borderId="10" xfId="0" applyNumberFormat="1" applyFont="1" applyFill="1" applyBorder="1" applyAlignment="1">
      <alignment horizontal="left" vertical="top" shrinkToFit="1"/>
    </xf>
    <xf numFmtId="166" fontId="12" fillId="0" borderId="5" xfId="0" applyNumberFormat="1" applyFont="1" applyFill="1" applyBorder="1" applyAlignment="1">
      <alignment horizontal="center" vertical="top" shrinkToFit="1"/>
    </xf>
    <xf numFmtId="166" fontId="12" fillId="0" borderId="7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top" shrinkToFit="1"/>
    </xf>
    <xf numFmtId="1" fontId="12" fillId="0" borderId="14" xfId="0" applyNumberFormat="1" applyFont="1" applyFill="1" applyBorder="1" applyAlignment="1">
      <alignment horizontal="center" vertical="top" shrinkToFit="1"/>
    </xf>
    <xf numFmtId="2" fontId="13" fillId="0" borderId="35" xfId="0" applyNumberFormat="1" applyFont="1" applyFill="1" applyBorder="1" applyAlignment="1">
      <alignment horizontal="center" vertical="top" shrinkToFit="1"/>
    </xf>
    <xf numFmtId="2" fontId="13" fillId="0" borderId="36" xfId="0" applyNumberFormat="1" applyFont="1" applyFill="1" applyBorder="1" applyAlignment="1">
      <alignment horizontal="center" vertical="top" shrinkToFit="1"/>
    </xf>
    <xf numFmtId="2" fontId="12" fillId="0" borderId="23" xfId="0" applyNumberFormat="1" applyFont="1" applyFill="1" applyBorder="1" applyAlignment="1">
      <alignment horizontal="center" vertical="top" shrinkToFit="1"/>
    </xf>
    <xf numFmtId="2" fontId="12" fillId="0" borderId="0" xfId="0" applyNumberFormat="1" applyFont="1" applyFill="1" applyBorder="1" applyAlignment="1">
      <alignment horizontal="center" vertical="top" shrinkToFit="1"/>
    </xf>
    <xf numFmtId="2" fontId="12" fillId="0" borderId="27" xfId="0" applyNumberFormat="1" applyFont="1" applyFill="1" applyBorder="1" applyAlignment="1">
      <alignment horizontal="center" vertical="top" shrinkToFit="1"/>
    </xf>
    <xf numFmtId="0" fontId="12" fillId="0" borderId="2" xfId="0" applyNumberFormat="1" applyFont="1" applyFill="1" applyBorder="1" applyAlignment="1">
      <alignment horizontal="center" vertical="top" shrinkToFit="1"/>
    </xf>
    <xf numFmtId="0" fontId="12" fillId="0" borderId="4" xfId="0" applyNumberFormat="1" applyFont="1" applyFill="1" applyBorder="1" applyAlignment="1">
      <alignment horizontal="center" vertical="top" shrinkToFit="1"/>
    </xf>
    <xf numFmtId="2" fontId="13" fillId="0" borderId="13" xfId="0" applyNumberFormat="1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left" vertical="top" indent="1" shrinkToFit="1"/>
    </xf>
    <xf numFmtId="2" fontId="12" fillId="0" borderId="7" xfId="0" applyNumberFormat="1" applyFont="1" applyFill="1" applyBorder="1" applyAlignment="1">
      <alignment horizontal="left" vertical="top" indent="1" shrinkToFit="1"/>
    </xf>
    <xf numFmtId="2" fontId="12" fillId="0" borderId="5" xfId="0" applyNumberFormat="1" applyFont="1" applyFill="1" applyBorder="1" applyAlignment="1">
      <alignment horizontal="right" vertical="top" indent="1" shrinkToFit="1"/>
    </xf>
    <xf numFmtId="2" fontId="12" fillId="0" borderId="7" xfId="0" applyNumberFormat="1" applyFont="1" applyFill="1" applyBorder="1" applyAlignment="1">
      <alignment horizontal="right" vertical="top" indent="1" shrinkToFit="1"/>
    </xf>
    <xf numFmtId="2" fontId="12" fillId="0" borderId="5" xfId="0" applyNumberFormat="1" applyFont="1" applyFill="1" applyBorder="1" applyAlignment="1">
      <alignment horizontal="left" vertical="top" indent="2" shrinkToFit="1"/>
    </xf>
    <xf numFmtId="2" fontId="12" fillId="0" borderId="6" xfId="0" applyNumberFormat="1" applyFont="1" applyFill="1" applyBorder="1" applyAlignment="1">
      <alignment horizontal="left" vertical="top" indent="2" shrinkToFit="1"/>
    </xf>
    <xf numFmtId="0" fontId="2" fillId="0" borderId="16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wrapText="1" indent="30"/>
    </xf>
    <xf numFmtId="1" fontId="12" fillId="0" borderId="5" xfId="0" applyNumberFormat="1" applyFont="1" applyFill="1" applyBorder="1" applyAlignment="1">
      <alignment horizontal="left" vertical="top" indent="1" shrinkToFit="1"/>
    </xf>
    <xf numFmtId="1" fontId="12" fillId="0" borderId="7" xfId="0" applyNumberFormat="1" applyFont="1" applyFill="1" applyBorder="1" applyAlignment="1">
      <alignment horizontal="left" vertical="top" indent="1" shrinkToFi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8" xfId="0" applyFont="1" applyFill="1" applyBorder="1" applyAlignment="1">
      <alignment horizontal="left" vertical="top" wrapText="1" indent="1"/>
    </xf>
    <xf numFmtId="0" fontId="2" fillId="0" borderId="33" xfId="0" applyFont="1" applyFill="1" applyBorder="1" applyAlignment="1">
      <alignment horizontal="left" vertical="top" wrapText="1"/>
    </xf>
    <xf numFmtId="0" fontId="2" fillId="0" borderId="40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vertical="top" wrapText="1"/>
    </xf>
    <xf numFmtId="0" fontId="13" fillId="0" borderId="42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left" vertical="center" wrapText="1" indent="3"/>
    </xf>
    <xf numFmtId="0" fontId="2" fillId="0" borderId="4" xfId="0" applyFont="1" applyFill="1" applyBorder="1" applyAlignment="1">
      <alignment horizontal="left" vertical="center" wrapText="1" indent="3"/>
    </xf>
    <xf numFmtId="0" fontId="2" fillId="0" borderId="9" xfId="0" applyFont="1" applyFill="1" applyBorder="1" applyAlignment="1">
      <alignment horizontal="left" vertical="center" wrapText="1" indent="3"/>
    </xf>
    <xf numFmtId="0" fontId="2" fillId="0" borderId="10" xfId="0" applyFont="1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 indent="2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 indent="10"/>
    </xf>
    <xf numFmtId="0" fontId="2" fillId="0" borderId="6" xfId="0" applyFont="1" applyFill="1" applyBorder="1" applyAlignment="1">
      <alignment horizontal="left" vertical="top" wrapText="1" indent="10"/>
    </xf>
    <xf numFmtId="2" fontId="2" fillId="2" borderId="5" xfId="0" applyNumberFormat="1" applyFont="1" applyFill="1" applyBorder="1" applyAlignment="1">
      <alignment vertical="top" shrinkToFit="1"/>
    </xf>
    <xf numFmtId="2" fontId="12" fillId="0" borderId="6" xfId="0" applyNumberFormat="1" applyFont="1" applyFill="1" applyBorder="1" applyAlignment="1">
      <alignment horizontal="left" vertical="top" shrinkToFit="1"/>
    </xf>
    <xf numFmtId="165" fontId="12" fillId="0" borderId="5" xfId="0" applyNumberFormat="1" applyFont="1" applyFill="1" applyBorder="1" applyAlignment="1">
      <alignment horizontal="left" vertical="top" shrinkToFit="1"/>
    </xf>
    <xf numFmtId="165" fontId="12" fillId="0" borderId="7" xfId="0" applyNumberFormat="1" applyFont="1" applyFill="1" applyBorder="1" applyAlignment="1">
      <alignment horizontal="left" vertical="top" shrinkToFit="1"/>
    </xf>
    <xf numFmtId="2" fontId="12" fillId="0" borderId="16" xfId="0" applyNumberFormat="1" applyFont="1" applyFill="1" applyBorder="1" applyAlignment="1">
      <alignment horizontal="center" vertical="top" shrinkToFit="1"/>
    </xf>
    <xf numFmtId="165" fontId="12" fillId="0" borderId="6" xfId="0" applyNumberFormat="1" applyFont="1" applyFill="1" applyBorder="1" applyAlignment="1">
      <alignment horizontal="center" vertical="top" shrinkToFit="1"/>
    </xf>
    <xf numFmtId="0" fontId="13" fillId="0" borderId="21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left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" fontId="13" fillId="0" borderId="5" xfId="0" applyNumberFormat="1" applyFont="1" applyFill="1" applyBorder="1" applyAlignment="1">
      <alignment horizontal="center" vertical="top" shrinkToFit="1"/>
    </xf>
    <xf numFmtId="1" fontId="13" fillId="0" borderId="7" xfId="0" applyNumberFormat="1" applyFont="1" applyFill="1" applyBorder="1" applyAlignment="1">
      <alignment horizontal="center" vertical="top" shrinkToFit="1"/>
    </xf>
    <xf numFmtId="164" fontId="13" fillId="0" borderId="5" xfId="0" applyNumberFormat="1" applyFont="1" applyFill="1" applyBorder="1" applyAlignment="1">
      <alignment horizontal="center" vertical="top" shrinkToFit="1"/>
    </xf>
    <xf numFmtId="164" fontId="13" fillId="0" borderId="7" xfId="0" applyNumberFormat="1" applyFont="1" applyFill="1" applyBorder="1" applyAlignment="1">
      <alignment horizontal="center" vertical="top" shrinkToFit="1"/>
    </xf>
    <xf numFmtId="165" fontId="13" fillId="0" borderId="5" xfId="0" applyNumberFormat="1" applyFont="1" applyFill="1" applyBorder="1" applyAlignment="1">
      <alignment horizontal="center" vertical="top" shrinkToFit="1"/>
    </xf>
    <xf numFmtId="165" fontId="13" fillId="0" borderId="7" xfId="0" applyNumberFormat="1" applyFont="1" applyFill="1" applyBorder="1" applyAlignment="1">
      <alignment horizontal="center" vertical="top" shrinkToFit="1"/>
    </xf>
    <xf numFmtId="0" fontId="13" fillId="0" borderId="5" xfId="0" applyNumberFormat="1" applyFont="1" applyFill="1" applyBorder="1" applyAlignment="1">
      <alignment horizontal="center" vertical="top" shrinkToFit="1"/>
    </xf>
    <xf numFmtId="0" fontId="13" fillId="0" borderId="7" xfId="0" applyNumberFormat="1" applyFont="1" applyFill="1" applyBorder="1" applyAlignment="1">
      <alignment horizontal="center" vertical="top" shrinkToFit="1"/>
    </xf>
    <xf numFmtId="164" fontId="13" fillId="0" borderId="6" xfId="0" applyNumberFormat="1" applyFont="1" applyFill="1" applyBorder="1" applyAlignment="1">
      <alignment horizontal="center" vertical="top" shrinkToFit="1"/>
    </xf>
    <xf numFmtId="165" fontId="13" fillId="0" borderId="5" xfId="0" applyNumberFormat="1" applyFont="1" applyFill="1" applyBorder="1" applyAlignment="1">
      <alignment horizontal="left" vertical="top" shrinkToFit="1"/>
    </xf>
    <xf numFmtId="165" fontId="13" fillId="0" borderId="7" xfId="0" applyNumberFormat="1" applyFont="1" applyFill="1" applyBorder="1" applyAlignment="1">
      <alignment horizontal="left" vertical="top" shrinkToFit="1"/>
    </xf>
    <xf numFmtId="164" fontId="12" fillId="0" borderId="3" xfId="0" applyNumberFormat="1" applyFont="1" applyFill="1" applyBorder="1" applyAlignment="1">
      <alignment horizontal="center" vertical="top" shrinkToFit="1"/>
    </xf>
    <xf numFmtId="0" fontId="24" fillId="0" borderId="5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top" wrapText="1"/>
    </xf>
    <xf numFmtId="2" fontId="12" fillId="0" borderId="5" xfId="0" applyNumberFormat="1" applyFont="1" applyFill="1" applyBorder="1" applyAlignment="1">
      <alignment horizontal="left" vertical="center" shrinkToFit="1"/>
    </xf>
    <xf numFmtId="2" fontId="12" fillId="0" borderId="7" xfId="0" applyNumberFormat="1" applyFont="1" applyFill="1" applyBorder="1" applyAlignment="1">
      <alignment horizontal="left" vertical="center" shrinkToFit="1"/>
    </xf>
    <xf numFmtId="1" fontId="12" fillId="0" borderId="5" xfId="0" applyNumberFormat="1" applyFont="1" applyFill="1" applyBorder="1" applyAlignment="1">
      <alignment horizontal="left" vertical="center" shrinkToFit="1"/>
    </xf>
    <xf numFmtId="1" fontId="12" fillId="0" borderId="7" xfId="0" applyNumberFormat="1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27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2" fontId="12" fillId="0" borderId="32" xfId="0" applyNumberFormat="1" applyFont="1" applyFill="1" applyBorder="1" applyAlignment="1">
      <alignment horizontal="left" vertical="top" shrinkToFit="1"/>
    </xf>
    <xf numFmtId="2" fontId="12" fillId="0" borderId="29" xfId="0" applyNumberFormat="1" applyFont="1" applyFill="1" applyBorder="1" applyAlignment="1">
      <alignment horizontal="left" vertical="top" shrinkToFit="1"/>
    </xf>
    <xf numFmtId="164" fontId="12" fillId="0" borderId="5" xfId="0" applyNumberFormat="1" applyFont="1" applyFill="1" applyBorder="1" applyAlignment="1">
      <alignment horizontal="center" vertical="center" shrinkToFit="1"/>
    </xf>
    <xf numFmtId="164" fontId="12" fillId="0" borderId="7" xfId="0" applyNumberFormat="1" applyFont="1" applyFill="1" applyBorder="1" applyAlignment="1">
      <alignment horizontal="center" vertical="center" shrinkToFit="1"/>
    </xf>
    <xf numFmtId="2" fontId="12" fillId="0" borderId="5" xfId="0" applyNumberFormat="1" applyFont="1" applyFill="1" applyBorder="1" applyAlignment="1">
      <alignment horizontal="center" vertical="center" shrinkToFit="1"/>
    </xf>
    <xf numFmtId="2" fontId="12" fillId="0" borderId="7" xfId="0" applyNumberFormat="1" applyFont="1" applyFill="1" applyBorder="1" applyAlignment="1">
      <alignment horizontal="center" vertical="center" shrinkToFit="1"/>
    </xf>
    <xf numFmtId="1" fontId="12" fillId="0" borderId="32" xfId="0" applyNumberFormat="1" applyFont="1" applyFill="1" applyBorder="1" applyAlignment="1">
      <alignment horizontal="left" vertical="top" shrinkToFit="1"/>
    </xf>
    <xf numFmtId="1" fontId="12" fillId="0" borderId="29" xfId="0" applyNumberFormat="1" applyFont="1" applyFill="1" applyBorder="1" applyAlignment="1">
      <alignment horizontal="left" vertical="top" shrinkToFit="1"/>
    </xf>
    <xf numFmtId="0" fontId="2" fillId="0" borderId="3" xfId="0" applyFont="1" applyFill="1" applyBorder="1" applyAlignment="1">
      <alignment horizontal="center" vertical="top" wrapText="1"/>
    </xf>
    <xf numFmtId="0" fontId="27" fillId="0" borderId="39" xfId="0" applyFont="1" applyBorder="1" applyAlignment="1">
      <alignment horizontal="left"/>
    </xf>
    <xf numFmtId="0" fontId="27" fillId="0" borderId="40" xfId="0" applyFont="1" applyBorder="1" applyAlignment="1">
      <alignment horizontal="left"/>
    </xf>
    <xf numFmtId="0" fontId="27" fillId="0" borderId="41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164" fontId="12" fillId="0" borderId="25" xfId="0" applyNumberFormat="1" applyFont="1" applyFill="1" applyBorder="1" applyAlignment="1">
      <alignment horizontal="left" vertical="top" shrinkToFit="1"/>
    </xf>
    <xf numFmtId="2" fontId="12" fillId="0" borderId="16" xfId="0" applyNumberFormat="1" applyFont="1" applyFill="1" applyBorder="1" applyAlignment="1">
      <alignment horizontal="center" vertical="center" shrinkToFit="1"/>
    </xf>
    <xf numFmtId="2" fontId="12" fillId="0" borderId="6" xfId="0" applyNumberFormat="1" applyFont="1" applyFill="1" applyBorder="1" applyAlignment="1">
      <alignment horizontal="center" vertical="center" shrinkToFit="1"/>
    </xf>
    <xf numFmtId="2" fontId="12" fillId="0" borderId="2" xfId="0" applyNumberFormat="1" applyFont="1" applyFill="1" applyBorder="1" applyAlignment="1">
      <alignment horizontal="left" vertical="top" shrinkToFit="1"/>
    </xf>
    <xf numFmtId="2" fontId="12" fillId="0" borderId="4" xfId="0" applyNumberFormat="1" applyFont="1" applyFill="1" applyBorder="1" applyAlignment="1">
      <alignment horizontal="left" vertical="top" shrinkToFit="1"/>
    </xf>
    <xf numFmtId="0" fontId="7" fillId="0" borderId="32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29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3" xfId="0" applyFont="1" applyBorder="1" applyAlignment="1"/>
    <xf numFmtId="0" fontId="13" fillId="0" borderId="15" xfId="0" applyFont="1" applyBorder="1" applyAlignment="1"/>
    <xf numFmtId="0" fontId="13" fillId="0" borderId="14" xfId="0" applyFont="1" applyBorder="1" applyAlignment="1"/>
    <xf numFmtId="164" fontId="7" fillId="0" borderId="5" xfId="0" applyNumberFormat="1" applyFont="1" applyFill="1" applyBorder="1" applyAlignment="1">
      <alignment horizontal="center" vertical="top" shrinkToFit="1"/>
    </xf>
    <xf numFmtId="164" fontId="7" fillId="0" borderId="7" xfId="0" applyNumberFormat="1" applyFont="1" applyFill="1" applyBorder="1" applyAlignment="1">
      <alignment horizontal="center" vertical="top" shrinkToFit="1"/>
    </xf>
    <xf numFmtId="164" fontId="15" fillId="0" borderId="5" xfId="0" applyNumberFormat="1" applyFont="1" applyFill="1" applyBorder="1" applyAlignment="1">
      <alignment horizontal="center" vertical="top" shrinkToFit="1"/>
    </xf>
    <xf numFmtId="164" fontId="15" fillId="0" borderId="6" xfId="0" applyNumberFormat="1" applyFont="1" applyFill="1" applyBorder="1" applyAlignment="1">
      <alignment horizontal="center" vertical="top" shrinkToFit="1"/>
    </xf>
    <xf numFmtId="164" fontId="15" fillId="0" borderId="7" xfId="0" applyNumberFormat="1" applyFont="1" applyFill="1" applyBorder="1" applyAlignment="1">
      <alignment horizontal="center" vertical="top" shrinkToFit="1"/>
    </xf>
    <xf numFmtId="2" fontId="15" fillId="0" borderId="5" xfId="0" applyNumberFormat="1" applyFont="1" applyFill="1" applyBorder="1" applyAlignment="1">
      <alignment horizontal="center" vertical="top" shrinkToFit="1"/>
    </xf>
    <xf numFmtId="2" fontId="15" fillId="0" borderId="7" xfId="0" applyNumberFormat="1" applyFont="1" applyFill="1" applyBorder="1" applyAlignment="1">
      <alignment horizontal="center" vertical="top" shrinkToFit="1"/>
    </xf>
    <xf numFmtId="164" fontId="12" fillId="0" borderId="21" xfId="0" applyNumberFormat="1" applyFont="1" applyFill="1" applyBorder="1" applyAlignment="1">
      <alignment horizontal="center" vertical="top" shrinkToFit="1"/>
    </xf>
    <xf numFmtId="2" fontId="2" fillId="0" borderId="13" xfId="0" applyNumberFormat="1" applyFont="1" applyFill="1" applyBorder="1" applyAlignment="1">
      <alignment horizontal="center" vertical="top" shrinkToFit="1"/>
    </xf>
    <xf numFmtId="2" fontId="2" fillId="0" borderId="14" xfId="0" applyNumberFormat="1" applyFont="1" applyFill="1" applyBorder="1" applyAlignment="1">
      <alignment horizontal="center" vertical="top" shrinkToFit="1"/>
    </xf>
    <xf numFmtId="2" fontId="13" fillId="0" borderId="28" xfId="0" applyNumberFormat="1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vertical="top" shrinkToFit="1"/>
    </xf>
    <xf numFmtId="164" fontId="2" fillId="0" borderId="7" xfId="0" applyNumberFormat="1" applyFont="1" applyFill="1" applyBorder="1" applyAlignment="1">
      <alignment vertical="top" shrinkToFit="1"/>
    </xf>
    <xf numFmtId="164" fontId="12" fillId="0" borderId="19" xfId="0" applyNumberFormat="1" applyFont="1" applyFill="1" applyBorder="1" applyAlignment="1">
      <alignment horizontal="center" vertical="top" shrinkToFit="1"/>
    </xf>
    <xf numFmtId="164" fontId="12" fillId="0" borderId="42" xfId="0" applyNumberFormat="1" applyFont="1" applyFill="1" applyBorder="1" applyAlignment="1">
      <alignment horizontal="center" vertical="top" shrinkToFit="1"/>
    </xf>
    <xf numFmtId="164" fontId="12" fillId="0" borderId="5" xfId="0" applyNumberFormat="1" applyFont="1" applyFill="1" applyBorder="1" applyAlignment="1">
      <alignment horizontal="left" vertical="top" indent="1" shrinkToFit="1"/>
    </xf>
    <xf numFmtId="164" fontId="12" fillId="0" borderId="7" xfId="0" applyNumberFormat="1" applyFont="1" applyFill="1" applyBorder="1" applyAlignment="1">
      <alignment horizontal="left" vertical="top" indent="1" shrinkToFit="1"/>
    </xf>
    <xf numFmtId="0" fontId="12" fillId="0" borderId="5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top" wrapText="1"/>
    </xf>
    <xf numFmtId="2" fontId="12" fillId="0" borderId="23" xfId="0" applyNumberFormat="1" applyFont="1" applyFill="1" applyBorder="1" applyAlignment="1">
      <alignment horizontal="left" vertical="top" shrinkToFit="1"/>
    </xf>
    <xf numFmtId="2" fontId="12" fillId="0" borderId="0" xfId="0" applyNumberFormat="1" applyFont="1" applyFill="1" applyBorder="1" applyAlignment="1">
      <alignment horizontal="left" vertical="top" shrinkToFit="1"/>
    </xf>
    <xf numFmtId="2" fontId="12" fillId="0" borderId="27" xfId="0" applyNumberFormat="1" applyFont="1" applyFill="1" applyBorder="1" applyAlignment="1">
      <alignment horizontal="left" vertical="top" shrinkToFit="1"/>
    </xf>
    <xf numFmtId="166" fontId="12" fillId="0" borderId="5" xfId="0" applyNumberFormat="1" applyFont="1" applyFill="1" applyBorder="1" applyAlignment="1">
      <alignment horizontal="left" vertical="top" shrinkToFit="1"/>
    </xf>
    <xf numFmtId="166" fontId="12" fillId="0" borderId="7" xfId="0" applyNumberFormat="1" applyFont="1" applyFill="1" applyBorder="1" applyAlignment="1">
      <alignment horizontal="left" vertical="top" shrinkToFit="1"/>
    </xf>
    <xf numFmtId="2" fontId="2" fillId="0" borderId="16" xfId="0" applyNumberFormat="1" applyFont="1" applyFill="1" applyBorder="1" applyAlignment="1">
      <alignment vertical="top" shrinkToFit="1"/>
    </xf>
    <xf numFmtId="1" fontId="2" fillId="0" borderId="5" xfId="0" applyNumberFormat="1" applyFont="1" applyFill="1" applyBorder="1" applyAlignment="1">
      <alignment vertical="top" shrinkToFit="1"/>
    </xf>
    <xf numFmtId="1" fontId="2" fillId="0" borderId="7" xfId="0" applyNumberFormat="1" applyFont="1" applyFill="1" applyBorder="1" applyAlignment="1">
      <alignment vertical="top" shrinkToFit="1"/>
    </xf>
    <xf numFmtId="2" fontId="2" fillId="0" borderId="5" xfId="0" applyNumberFormat="1" applyFont="1" applyFill="1" applyBorder="1" applyAlignment="1">
      <alignment vertical="top" shrinkToFit="1"/>
    </xf>
    <xf numFmtId="2" fontId="2" fillId="0" borderId="7" xfId="0" applyNumberFormat="1" applyFont="1" applyFill="1" applyBorder="1" applyAlignment="1">
      <alignment vertical="top" shrinkToFit="1"/>
    </xf>
    <xf numFmtId="165" fontId="2" fillId="0" borderId="5" xfId="0" applyNumberFormat="1" applyFont="1" applyFill="1" applyBorder="1" applyAlignment="1">
      <alignment vertical="top" shrinkToFit="1"/>
    </xf>
    <xf numFmtId="165" fontId="2" fillId="0" borderId="7" xfId="0" applyNumberFormat="1" applyFont="1" applyFill="1" applyBorder="1" applyAlignment="1">
      <alignment vertical="top" shrinkToFit="1"/>
    </xf>
    <xf numFmtId="2" fontId="2" fillId="0" borderId="13" xfId="0" applyNumberFormat="1" applyFont="1" applyFill="1" applyBorder="1" applyAlignment="1">
      <alignment vertical="top" shrinkToFit="1"/>
    </xf>
    <xf numFmtId="2" fontId="2" fillId="0" borderId="14" xfId="0" applyNumberFormat="1" applyFont="1" applyFill="1" applyBorder="1" applyAlignment="1">
      <alignment vertical="top" shrinkToFit="1"/>
    </xf>
    <xf numFmtId="2" fontId="2" fillId="0" borderId="6" xfId="0" applyNumberFormat="1" applyFont="1" applyFill="1" applyBorder="1" applyAlignment="1">
      <alignment vertical="top" shrinkToFit="1"/>
    </xf>
    <xf numFmtId="164" fontId="2" fillId="0" borderId="16" xfId="0" applyNumberFormat="1" applyFont="1" applyFill="1" applyBorder="1" applyAlignment="1">
      <alignment vertical="top" shrinkToFit="1"/>
    </xf>
    <xf numFmtId="0" fontId="2" fillId="0" borderId="5" xfId="0" applyFont="1" applyFill="1" applyBorder="1" applyAlignment="1">
      <alignment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2" fontId="13" fillId="0" borderId="5" xfId="0" applyNumberFormat="1" applyFont="1" applyFill="1" applyBorder="1" applyAlignment="1">
      <alignment horizontal="left" vertical="top" indent="1" shrinkToFit="1"/>
    </xf>
    <xf numFmtId="2" fontId="13" fillId="0" borderId="7" xfId="0" applyNumberFormat="1" applyFont="1" applyFill="1" applyBorder="1" applyAlignment="1">
      <alignment horizontal="left" vertical="top" indent="1" shrinkToFit="1"/>
    </xf>
    <xf numFmtId="165" fontId="12" fillId="0" borderId="16" xfId="0" applyNumberFormat="1" applyFont="1" applyFill="1" applyBorder="1" applyAlignment="1">
      <alignment horizontal="center" vertical="top" shrinkToFit="1"/>
    </xf>
    <xf numFmtId="0" fontId="13" fillId="0" borderId="13" xfId="0" applyNumberFormat="1" applyFont="1" applyBorder="1" applyAlignment="1">
      <alignment horizontal="center"/>
    </xf>
    <xf numFmtId="0" fontId="13" fillId="0" borderId="14" xfId="0" applyNumberFormat="1" applyFont="1" applyBorder="1" applyAlignment="1">
      <alignment horizontal="center"/>
    </xf>
    <xf numFmtId="1" fontId="12" fillId="0" borderId="9" xfId="0" applyNumberFormat="1" applyFont="1" applyFill="1" applyBorder="1" applyAlignment="1">
      <alignment horizontal="center" vertical="top" shrinkToFit="1"/>
    </xf>
    <xf numFmtId="1" fontId="12" fillId="0" borderId="10" xfId="0" applyNumberFormat="1" applyFont="1" applyFill="1" applyBorder="1" applyAlignment="1">
      <alignment horizontal="center" vertical="top" shrinkToFit="1"/>
    </xf>
    <xf numFmtId="1" fontId="12" fillId="0" borderId="28" xfId="0" applyNumberFormat="1" applyFont="1" applyFill="1" applyBorder="1" applyAlignment="1">
      <alignment horizontal="center" vertical="top" shrinkToFit="1"/>
    </xf>
    <xf numFmtId="1" fontId="12" fillId="0" borderId="30" xfId="0" applyNumberFormat="1" applyFont="1" applyFill="1" applyBorder="1" applyAlignment="1">
      <alignment horizontal="center" vertical="top" shrinkToFit="1"/>
    </xf>
    <xf numFmtId="0" fontId="13" fillId="0" borderId="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12" fillId="0" borderId="13" xfId="0" applyNumberFormat="1" applyFont="1" applyFill="1" applyBorder="1" applyAlignment="1">
      <alignment horizontal="center" vertical="top" shrinkToFit="1"/>
    </xf>
    <xf numFmtId="164" fontId="12" fillId="0" borderId="14" xfId="0" applyNumberFormat="1" applyFont="1" applyFill="1" applyBorder="1" applyAlignment="1">
      <alignment horizontal="center" vertical="top" shrinkToFit="1"/>
    </xf>
    <xf numFmtId="2" fontId="12" fillId="0" borderId="9" xfId="0" applyNumberFormat="1" applyFont="1" applyFill="1" applyBorder="1" applyAlignment="1">
      <alignment horizontal="center" vertical="top" shrinkToFit="1"/>
    </xf>
    <xf numFmtId="2" fontId="12" fillId="0" borderId="11" xfId="0" applyNumberFormat="1" applyFont="1" applyFill="1" applyBorder="1" applyAlignment="1">
      <alignment horizontal="center" vertical="top" shrinkToFit="1"/>
    </xf>
    <xf numFmtId="164" fontId="13" fillId="0" borderId="19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2" fontId="13" fillId="0" borderId="19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164" fontId="13" fillId="0" borderId="16" xfId="0" applyNumberFormat="1" applyFont="1" applyFill="1" applyBorder="1" applyAlignment="1">
      <alignment horizontal="center" vertical="top" shrinkToFit="1"/>
    </xf>
    <xf numFmtId="164" fontId="13" fillId="0" borderId="13" xfId="0" applyNumberFormat="1" applyFont="1" applyFill="1" applyBorder="1" applyAlignment="1">
      <alignment horizontal="center" vertical="top" shrinkToFit="1"/>
    </xf>
    <xf numFmtId="164" fontId="13" fillId="0" borderId="14" xfId="0" applyNumberFormat="1" applyFont="1" applyFill="1" applyBorder="1" applyAlignment="1">
      <alignment horizontal="center" vertical="top" shrinkToFit="1"/>
    </xf>
    <xf numFmtId="2" fontId="12" fillId="0" borderId="36" xfId="0" applyNumberFormat="1" applyFont="1" applyFill="1" applyBorder="1" applyAlignment="1">
      <alignment horizontal="center" vertical="top" shrinkToFit="1"/>
    </xf>
    <xf numFmtId="2" fontId="12" fillId="0" borderId="17" xfId="0" applyNumberFormat="1" applyFont="1" applyFill="1" applyBorder="1" applyAlignment="1">
      <alignment horizontal="center" vertical="top" shrinkToFit="1"/>
    </xf>
    <xf numFmtId="1" fontId="12" fillId="0" borderId="5" xfId="0" applyNumberFormat="1" applyFont="1" applyFill="1" applyBorder="1" applyAlignment="1">
      <alignment horizontal="center" vertical="center" shrinkToFit="1"/>
    </xf>
    <xf numFmtId="1" fontId="12" fillId="0" borderId="7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top" shrinkToFit="1"/>
    </xf>
    <xf numFmtId="0" fontId="4" fillId="0" borderId="7" xfId="0" applyNumberFormat="1" applyFont="1" applyFill="1" applyBorder="1" applyAlignment="1">
      <alignment horizontal="center" vertical="top" shrinkToFit="1"/>
    </xf>
    <xf numFmtId="2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5" fontId="12" fillId="0" borderId="13" xfId="0" applyNumberFormat="1" applyFont="1" applyFill="1" applyBorder="1" applyAlignment="1">
      <alignment horizontal="center" vertical="top" shrinkToFit="1"/>
    </xf>
    <xf numFmtId="165" fontId="12" fillId="0" borderId="14" xfId="0" applyNumberFormat="1" applyFont="1" applyFill="1" applyBorder="1" applyAlignment="1">
      <alignment horizontal="center" vertical="top" shrinkToFit="1"/>
    </xf>
    <xf numFmtId="165" fontId="12" fillId="0" borderId="42" xfId="0" applyNumberFormat="1" applyFont="1" applyFill="1" applyBorder="1" applyAlignment="1">
      <alignment horizontal="center" vertical="top" shrinkToFit="1"/>
    </xf>
    <xf numFmtId="0" fontId="2" fillId="0" borderId="16" xfId="0" applyFont="1" applyFill="1" applyBorder="1" applyAlignment="1">
      <alignment horizontal="center" vertical="top" wrapText="1"/>
    </xf>
    <xf numFmtId="1" fontId="12" fillId="0" borderId="9" xfId="0" applyNumberFormat="1" applyFont="1" applyFill="1" applyBorder="1" applyAlignment="1">
      <alignment horizontal="center" vertical="center" shrinkToFit="1"/>
    </xf>
    <xf numFmtId="1" fontId="12" fillId="0" borderId="10" xfId="0" applyNumberFormat="1" applyFont="1" applyFill="1" applyBorder="1" applyAlignment="1">
      <alignment horizontal="center" vertical="center" shrinkToFit="1"/>
    </xf>
    <xf numFmtId="1" fontId="12" fillId="0" borderId="28" xfId="0" applyNumberFormat="1" applyFont="1" applyFill="1" applyBorder="1" applyAlignment="1">
      <alignment horizontal="center" vertical="center" shrinkToFit="1"/>
    </xf>
    <xf numFmtId="1" fontId="12" fillId="0" borderId="30" xfId="0" applyNumberFormat="1" applyFont="1" applyFill="1" applyBorder="1" applyAlignment="1">
      <alignment horizontal="center" vertical="center" shrinkToFit="1"/>
    </xf>
    <xf numFmtId="1" fontId="12" fillId="0" borderId="2" xfId="0" applyNumberFormat="1" applyFont="1" applyFill="1" applyBorder="1" applyAlignment="1">
      <alignment horizontal="center" vertical="top" shrinkToFit="1"/>
    </xf>
    <xf numFmtId="1" fontId="12" fillId="0" borderId="4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wrapText="1" indent="3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/>
    </xf>
    <xf numFmtId="0" fontId="2" fillId="0" borderId="32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vertical="top" shrinkToFit="1"/>
    </xf>
    <xf numFmtId="164" fontId="2" fillId="2" borderId="7" xfId="0" applyNumberFormat="1" applyFont="1" applyFill="1" applyBorder="1" applyAlignment="1">
      <alignment vertical="top" shrinkToFi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42" xfId="0" applyFont="1" applyFill="1" applyBorder="1" applyAlignment="1"/>
    <xf numFmtId="0" fontId="2" fillId="2" borderId="25" xfId="0" applyFont="1" applyFill="1" applyBorder="1" applyAlignment="1"/>
    <xf numFmtId="1" fontId="2" fillId="2" borderId="5" xfId="0" applyNumberFormat="1" applyFont="1" applyFill="1" applyBorder="1" applyAlignment="1">
      <alignment horizontal="center" vertical="top" shrinkToFit="1"/>
    </xf>
    <xf numFmtId="1" fontId="2" fillId="2" borderId="7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center" vertical="top" shrinkToFit="1"/>
    </xf>
    <xf numFmtId="2" fontId="2" fillId="0" borderId="4" xfId="0" applyNumberFormat="1" applyFont="1" applyFill="1" applyBorder="1" applyAlignment="1">
      <alignment horizontal="center" vertical="top" shrinkToFit="1"/>
    </xf>
    <xf numFmtId="0" fontId="2" fillId="2" borderId="5" xfId="0" applyNumberFormat="1" applyFont="1" applyFill="1" applyBorder="1" applyAlignment="1">
      <alignment vertical="top" shrinkToFit="1"/>
    </xf>
    <xf numFmtId="0" fontId="2" fillId="2" borderId="7" xfId="0" applyNumberFormat="1" applyFont="1" applyFill="1" applyBorder="1" applyAlignment="1">
      <alignment vertical="top" shrinkToFit="1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2" fillId="0" borderId="5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left" vertical="top" indent="1" shrinkToFit="1"/>
    </xf>
    <xf numFmtId="2" fontId="2" fillId="0" borderId="7" xfId="0" applyNumberFormat="1" applyFont="1" applyFill="1" applyBorder="1" applyAlignment="1">
      <alignment horizontal="left" vertical="top" indent="1" shrinkToFit="1"/>
    </xf>
    <xf numFmtId="2" fontId="2" fillId="0" borderId="5" xfId="0" applyNumberFormat="1" applyFont="1" applyFill="1" applyBorder="1" applyAlignment="1">
      <alignment horizontal="right" vertical="top" indent="2" shrinkToFit="1"/>
    </xf>
    <xf numFmtId="2" fontId="2" fillId="0" borderId="7" xfId="0" applyNumberFormat="1" applyFont="1" applyFill="1" applyBorder="1" applyAlignment="1">
      <alignment horizontal="right" vertical="top" indent="2" shrinkToFit="1"/>
    </xf>
    <xf numFmtId="2" fontId="9" fillId="0" borderId="5" xfId="0" applyNumberFormat="1" applyFont="1" applyFill="1" applyBorder="1" applyAlignment="1">
      <alignment horizontal="center" vertical="top" shrinkToFit="1"/>
    </xf>
    <xf numFmtId="2" fontId="9" fillId="0" borderId="7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1" fontId="17" fillId="0" borderId="5" xfId="0" applyNumberFormat="1" applyFont="1" applyFill="1" applyBorder="1" applyAlignment="1">
      <alignment horizontal="center" vertical="top" shrinkToFit="1"/>
    </xf>
    <xf numFmtId="1" fontId="17" fillId="0" borderId="7" xfId="0" applyNumberFormat="1" applyFont="1" applyFill="1" applyBorder="1" applyAlignment="1">
      <alignment horizontal="center" vertical="top" shrinkToFit="1"/>
    </xf>
    <xf numFmtId="2" fontId="17" fillId="0" borderId="5" xfId="0" applyNumberFormat="1" applyFont="1" applyFill="1" applyBorder="1" applyAlignment="1">
      <alignment horizontal="center" vertical="top" shrinkToFit="1"/>
    </xf>
    <xf numFmtId="2" fontId="17" fillId="0" borderId="7" xfId="0" applyNumberFormat="1" applyFont="1" applyFill="1" applyBorder="1" applyAlignment="1">
      <alignment horizontal="center" vertical="top" shrinkToFit="1"/>
    </xf>
    <xf numFmtId="2" fontId="4" fillId="0" borderId="9" xfId="0" applyNumberFormat="1" applyFont="1" applyFill="1" applyBorder="1" applyAlignment="1">
      <alignment vertical="top" shrinkToFit="1"/>
    </xf>
    <xf numFmtId="2" fontId="17" fillId="0" borderId="5" xfId="0" applyNumberFormat="1" applyFont="1" applyFill="1" applyBorder="1" applyAlignment="1">
      <alignment vertical="top" shrinkToFit="1"/>
    </xf>
    <xf numFmtId="2" fontId="17" fillId="0" borderId="7" xfId="0" applyNumberFormat="1" applyFont="1" applyFill="1" applyBorder="1" applyAlignment="1">
      <alignment vertical="top" shrinkToFit="1"/>
    </xf>
    <xf numFmtId="2" fontId="4" fillId="0" borderId="11" xfId="0" applyNumberFormat="1" applyFont="1" applyFill="1" applyBorder="1" applyAlignment="1">
      <alignment vertical="top" shrinkToFi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 vertical="top" shrinkToFit="1"/>
    </xf>
    <xf numFmtId="0" fontId="17" fillId="0" borderId="5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22" fillId="0" borderId="5" xfId="0" applyFont="1" applyFill="1" applyBorder="1" applyAlignment="1">
      <alignment vertical="top" wrapText="1"/>
    </xf>
    <xf numFmtId="0" fontId="22" fillId="0" borderId="6" xfId="0" applyFont="1" applyFill="1" applyBorder="1" applyAlignment="1">
      <alignment vertical="top" wrapText="1"/>
    </xf>
    <xf numFmtId="0" fontId="2" fillId="2" borderId="6" xfId="0" applyFont="1" applyFill="1" applyBorder="1" applyAlignment="1"/>
    <xf numFmtId="0" fontId="2" fillId="0" borderId="42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1" fontId="12" fillId="0" borderId="42" xfId="0" applyNumberFormat="1" applyFont="1" applyFill="1" applyBorder="1" applyAlignment="1">
      <alignment vertical="top" shrinkToFit="1"/>
    </xf>
    <xf numFmtId="1" fontId="12" fillId="0" borderId="7" xfId="0" applyNumberFormat="1" applyFont="1" applyFill="1" applyBorder="1" applyAlignment="1">
      <alignment vertical="top" shrinkToFit="1"/>
    </xf>
    <xf numFmtId="164" fontId="12" fillId="0" borderId="5" xfId="0" applyNumberFormat="1" applyFont="1" applyFill="1" applyBorder="1" applyAlignment="1">
      <alignment vertical="top" shrinkToFit="1"/>
    </xf>
    <xf numFmtId="164" fontId="12" fillId="0" borderId="7" xfId="0" applyNumberFormat="1" applyFont="1" applyFill="1" applyBorder="1" applyAlignment="1">
      <alignment vertical="top" shrinkToFit="1"/>
    </xf>
    <xf numFmtId="1" fontId="12" fillId="0" borderId="5" xfId="0" applyNumberFormat="1" applyFont="1" applyFill="1" applyBorder="1" applyAlignment="1">
      <alignment vertical="top" shrinkToFit="1"/>
    </xf>
    <xf numFmtId="166" fontId="4" fillId="0" borderId="5" xfId="0" applyNumberFormat="1" applyFont="1" applyFill="1" applyBorder="1" applyAlignment="1">
      <alignment vertical="top" shrinkToFit="1"/>
    </xf>
    <xf numFmtId="166" fontId="4" fillId="0" borderId="7" xfId="0" applyNumberFormat="1" applyFont="1" applyFill="1" applyBorder="1" applyAlignment="1">
      <alignment vertical="top" shrinkToFit="1"/>
    </xf>
    <xf numFmtId="0" fontId="26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165" fontId="2" fillId="0" borderId="5" xfId="0" applyNumberFormat="1" applyFont="1" applyFill="1" applyBorder="1" applyAlignment="1">
      <alignment horizontal="center" vertical="top" shrinkToFit="1"/>
    </xf>
    <xf numFmtId="165" fontId="2" fillId="0" borderId="7" xfId="0" applyNumberFormat="1" applyFont="1" applyFill="1" applyBorder="1" applyAlignment="1">
      <alignment horizontal="center" vertical="top" shrinkToFit="1"/>
    </xf>
    <xf numFmtId="166" fontId="2" fillId="0" borderId="5" xfId="0" applyNumberFormat="1" applyFont="1" applyFill="1" applyBorder="1" applyAlignment="1">
      <alignment horizontal="center" vertical="top" shrinkToFit="1"/>
    </xf>
    <xf numFmtId="166" fontId="2" fillId="0" borderId="7" xfId="0" applyNumberFormat="1" applyFont="1" applyFill="1" applyBorder="1" applyAlignment="1">
      <alignment horizontal="center" vertical="top" shrinkToFit="1"/>
    </xf>
    <xf numFmtId="165" fontId="12" fillId="0" borderId="5" xfId="0" applyNumberFormat="1" applyFont="1" applyFill="1" applyBorder="1" applyAlignment="1">
      <alignment horizontal="left" vertical="top" indent="1" shrinkToFit="1"/>
    </xf>
    <xf numFmtId="165" fontId="12" fillId="0" borderId="7" xfId="0" applyNumberFormat="1" applyFont="1" applyFill="1" applyBorder="1" applyAlignment="1">
      <alignment horizontal="left" vertical="top" indent="1" shrinkToFit="1"/>
    </xf>
    <xf numFmtId="165" fontId="12" fillId="0" borderId="5" xfId="0" applyNumberFormat="1" applyFont="1" applyFill="1" applyBorder="1" applyAlignment="1">
      <alignment horizontal="right" vertical="top" indent="1" shrinkToFit="1"/>
    </xf>
    <xf numFmtId="165" fontId="12" fillId="0" borderId="7" xfId="0" applyNumberFormat="1" applyFont="1" applyFill="1" applyBorder="1" applyAlignment="1">
      <alignment horizontal="right" vertical="top" indent="1" shrinkToFit="1"/>
    </xf>
    <xf numFmtId="166" fontId="2" fillId="2" borderId="5" xfId="0" applyNumberFormat="1" applyFont="1" applyFill="1" applyBorder="1" applyAlignment="1">
      <alignment vertical="top" shrinkToFit="1"/>
    </xf>
    <xf numFmtId="166" fontId="2" fillId="2" borderId="7" xfId="0" applyNumberFormat="1" applyFont="1" applyFill="1" applyBorder="1" applyAlignment="1">
      <alignment vertical="top" shrinkToFit="1"/>
    </xf>
    <xf numFmtId="0" fontId="13" fillId="0" borderId="42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 indent="30"/>
    </xf>
    <xf numFmtId="1" fontId="17" fillId="0" borderId="5" xfId="0" applyNumberFormat="1" applyFont="1" applyFill="1" applyBorder="1" applyAlignment="1">
      <alignment horizontal="left" vertical="top" shrinkToFit="1"/>
    </xf>
    <xf numFmtId="1" fontId="17" fillId="0" borderId="7" xfId="0" applyNumberFormat="1" applyFont="1" applyFill="1" applyBorder="1" applyAlignment="1">
      <alignment horizontal="left" vertical="top" shrinkToFit="1"/>
    </xf>
    <xf numFmtId="164" fontId="17" fillId="0" borderId="5" xfId="0" applyNumberFormat="1" applyFont="1" applyFill="1" applyBorder="1" applyAlignment="1">
      <alignment horizontal="center" vertical="top" shrinkToFit="1"/>
    </xf>
    <xf numFmtId="164" fontId="17" fillId="0" borderId="7" xfId="0" applyNumberFormat="1" applyFont="1" applyFill="1" applyBorder="1" applyAlignment="1">
      <alignment horizontal="center" vertical="top" shrinkToFit="1"/>
    </xf>
    <xf numFmtId="1" fontId="4" fillId="0" borderId="5" xfId="0" applyNumberFormat="1" applyFont="1" applyFill="1" applyBorder="1" applyAlignment="1">
      <alignment horizontal="left" vertical="top" shrinkToFit="1"/>
    </xf>
    <xf numFmtId="1" fontId="4" fillId="0" borderId="7" xfId="0" applyNumberFormat="1" applyFont="1" applyFill="1" applyBorder="1" applyAlignment="1">
      <alignment horizontal="left" vertical="top" shrinkToFit="1"/>
    </xf>
    <xf numFmtId="164" fontId="6" fillId="0" borderId="5" xfId="0" applyNumberFormat="1" applyFont="1" applyFill="1" applyBorder="1" applyAlignment="1">
      <alignment horizontal="center" vertical="top" shrinkToFit="1"/>
    </xf>
    <xf numFmtId="164" fontId="6" fillId="0" borderId="7" xfId="0" applyNumberFormat="1" applyFont="1" applyFill="1" applyBorder="1" applyAlignment="1">
      <alignment horizontal="center" vertical="top" shrinkToFit="1"/>
    </xf>
    <xf numFmtId="2" fontId="4" fillId="0" borderId="2" xfId="0" applyNumberFormat="1" applyFont="1" applyFill="1" applyBorder="1" applyAlignment="1">
      <alignment horizontal="center" vertical="top" shrinkToFit="1"/>
    </xf>
    <xf numFmtId="2" fontId="4" fillId="0" borderId="4" xfId="0" applyNumberFormat="1" applyFont="1" applyFill="1" applyBorder="1" applyAlignment="1">
      <alignment horizontal="center" vertical="top" shrinkToFit="1"/>
    </xf>
    <xf numFmtId="2" fontId="4" fillId="0" borderId="32" xfId="0" applyNumberFormat="1" applyFont="1" applyFill="1" applyBorder="1" applyAlignment="1">
      <alignment horizontal="center" vertical="top" shrinkToFit="1"/>
    </xf>
    <xf numFmtId="2" fontId="4" fillId="0" borderId="29" xfId="0" applyNumberFormat="1" applyFont="1" applyFill="1" applyBorder="1" applyAlignment="1">
      <alignment horizontal="center" vertical="top" shrinkToFit="1"/>
    </xf>
    <xf numFmtId="165" fontId="4" fillId="0" borderId="2" xfId="0" applyNumberFormat="1" applyFont="1" applyFill="1" applyBorder="1" applyAlignment="1">
      <alignment horizontal="center" vertical="top" shrinkToFit="1"/>
    </xf>
    <xf numFmtId="165" fontId="4" fillId="0" borderId="4" xfId="0" applyNumberFormat="1" applyFont="1" applyFill="1" applyBorder="1" applyAlignment="1">
      <alignment horizontal="center" vertical="top" shrinkToFit="1"/>
    </xf>
    <xf numFmtId="164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28" fillId="0" borderId="5" xfId="0" applyNumberFormat="1" applyFont="1" applyFill="1" applyBorder="1" applyAlignment="1">
      <alignment horizontal="center" vertical="top" shrinkToFit="1"/>
    </xf>
    <xf numFmtId="2" fontId="28" fillId="0" borderId="6" xfId="0" applyNumberFormat="1" applyFont="1" applyFill="1" applyBorder="1" applyAlignment="1">
      <alignment horizontal="center" vertical="top" shrinkToFit="1"/>
    </xf>
    <xf numFmtId="2" fontId="28" fillId="0" borderId="0" xfId="0" applyNumberFormat="1" applyFont="1" applyFill="1" applyBorder="1" applyAlignment="1">
      <alignment horizontal="center" vertical="top" shrinkToFit="1"/>
    </xf>
    <xf numFmtId="2" fontId="28" fillId="0" borderId="7" xfId="0" applyNumberFormat="1" applyFont="1" applyFill="1" applyBorder="1" applyAlignment="1">
      <alignment horizontal="center" vertical="top" shrinkToFit="1"/>
    </xf>
    <xf numFmtId="2" fontId="12" fillId="0" borderId="46" xfId="0" applyNumberFormat="1" applyFont="1" applyFill="1" applyBorder="1" applyAlignment="1">
      <alignment horizontal="center" vertical="top" shrinkToFit="1"/>
    </xf>
    <xf numFmtId="2" fontId="12" fillId="0" borderId="47" xfId="0" applyNumberFormat="1" applyFont="1" applyFill="1" applyBorder="1" applyAlignment="1">
      <alignment horizontal="center" vertical="top" shrinkToFit="1"/>
    </xf>
    <xf numFmtId="165" fontId="12" fillId="0" borderId="46" xfId="0" applyNumberFormat="1" applyFont="1" applyFill="1" applyBorder="1" applyAlignment="1">
      <alignment horizontal="right" vertical="top" indent="1" shrinkToFit="1"/>
    </xf>
    <xf numFmtId="165" fontId="12" fillId="0" borderId="47" xfId="0" applyNumberFormat="1" applyFont="1" applyFill="1" applyBorder="1" applyAlignment="1">
      <alignment horizontal="right" vertical="top" indent="1" shrinkToFit="1"/>
    </xf>
    <xf numFmtId="0" fontId="12" fillId="0" borderId="7" xfId="0" applyNumberFormat="1" applyFont="1" applyFill="1" applyBorder="1" applyAlignment="1">
      <alignment horizontal="left" vertical="top" shrinkToFit="1"/>
    </xf>
    <xf numFmtId="2" fontId="12" fillId="0" borderId="19" xfId="0" applyNumberFormat="1" applyFont="1" applyFill="1" applyBorder="1" applyAlignment="1">
      <alignment horizontal="left" vertical="top" shrinkToFit="1"/>
    </xf>
    <xf numFmtId="2" fontId="12" fillId="0" borderId="20" xfId="0" applyNumberFormat="1" applyFont="1" applyFill="1" applyBorder="1" applyAlignment="1">
      <alignment horizontal="left" vertical="top" shrinkToFit="1"/>
    </xf>
    <xf numFmtId="0" fontId="23" fillId="0" borderId="35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2" fillId="0" borderId="13" xfId="0" applyFont="1" applyFill="1" applyBorder="1" applyAlignment="1">
      <alignment horizontal="left" vertical="top" wrapText="1"/>
    </xf>
    <xf numFmtId="0" fontId="22" fillId="0" borderId="15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left" vertical="top" wrapText="1"/>
    </xf>
    <xf numFmtId="164" fontId="12" fillId="0" borderId="30" xfId="0" applyNumberFormat="1" applyFont="1" applyFill="1" applyBorder="1" applyAlignment="1">
      <alignment horizontal="center" vertical="top" shrinkToFit="1"/>
    </xf>
    <xf numFmtId="164" fontId="4" fillId="0" borderId="2" xfId="0" applyNumberFormat="1" applyFont="1" applyFill="1" applyBorder="1" applyAlignment="1">
      <alignment horizontal="center" vertical="top" shrinkToFit="1"/>
    </xf>
    <xf numFmtId="164" fontId="4" fillId="0" borderId="4" xfId="0" applyNumberFormat="1" applyFont="1" applyFill="1" applyBorder="1" applyAlignment="1">
      <alignment horizontal="center" vertical="top" shrinkToFit="1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 shrinkToFit="1"/>
    </xf>
    <xf numFmtId="0" fontId="4" fillId="0" borderId="4" xfId="0" applyNumberFormat="1" applyFont="1" applyFill="1" applyBorder="1" applyAlignment="1">
      <alignment horizontal="center" vertical="top" shrinkToFit="1"/>
    </xf>
    <xf numFmtId="0" fontId="2" fillId="0" borderId="18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164" fontId="4" fillId="0" borderId="32" xfId="0" applyNumberFormat="1" applyFont="1" applyFill="1" applyBorder="1" applyAlignment="1">
      <alignment horizontal="center" vertical="top" shrinkToFit="1"/>
    </xf>
    <xf numFmtId="164" fontId="4" fillId="0" borderId="29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center" vertical="top" shrinkToFit="1"/>
    </xf>
    <xf numFmtId="2" fontId="16" fillId="0" borderId="2" xfId="0" applyNumberFormat="1" applyFont="1" applyFill="1" applyBorder="1" applyAlignment="1">
      <alignment horizontal="center" vertical="top" shrinkToFit="1"/>
    </xf>
    <xf numFmtId="2" fontId="16" fillId="0" borderId="4" xfId="0" applyNumberFormat="1" applyFont="1" applyFill="1" applyBorder="1" applyAlignment="1">
      <alignment horizontal="center" vertical="top" shrinkToFi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2" fontId="13" fillId="0" borderId="16" xfId="0" applyNumberFormat="1" applyFont="1" applyFill="1" applyBorder="1" applyAlignment="1">
      <alignment horizontal="center" vertical="top" shrinkToFit="1"/>
    </xf>
    <xf numFmtId="2" fontId="13" fillId="0" borderId="13" xfId="0" applyNumberFormat="1" applyFont="1" applyFill="1" applyBorder="1" applyAlignment="1">
      <alignment horizontal="center" vertical="top" shrinkToFit="1"/>
    </xf>
    <xf numFmtId="2" fontId="13" fillId="0" borderId="14" xfId="0" applyNumberFormat="1" applyFont="1" applyFill="1" applyBorder="1" applyAlignment="1">
      <alignment horizontal="center" vertical="top" shrinkToFit="1"/>
    </xf>
    <xf numFmtId="165" fontId="13" fillId="0" borderId="6" xfId="0" applyNumberFormat="1" applyFont="1" applyFill="1" applyBorder="1" applyAlignment="1">
      <alignment horizontal="center" vertical="top" shrinkToFit="1"/>
    </xf>
    <xf numFmtId="165" fontId="2" fillId="0" borderId="13" xfId="0" applyNumberFormat="1" applyFont="1" applyFill="1" applyBorder="1" applyAlignment="1">
      <alignment vertical="top" shrinkToFit="1"/>
    </xf>
    <xf numFmtId="165" fontId="2" fillId="0" borderId="14" xfId="0" applyNumberFormat="1" applyFont="1" applyFill="1" applyBorder="1" applyAlignment="1">
      <alignment vertical="top" shrinkToFit="1"/>
    </xf>
    <xf numFmtId="2" fontId="2" fillId="0" borderId="39" xfId="0" applyNumberFormat="1" applyFont="1" applyFill="1" applyBorder="1" applyAlignment="1">
      <alignment vertical="top" shrinkToFit="1"/>
    </xf>
    <xf numFmtId="2" fontId="2" fillId="0" borderId="41" xfId="0" applyNumberFormat="1" applyFont="1" applyFill="1" applyBorder="1" applyAlignment="1">
      <alignment vertical="top" shrinkToFit="1"/>
    </xf>
    <xf numFmtId="165" fontId="2" fillId="0" borderId="16" xfId="0" applyNumberFormat="1" applyFont="1" applyFill="1" applyBorder="1" applyAlignment="1">
      <alignment vertical="top" shrinkToFit="1"/>
    </xf>
    <xf numFmtId="0" fontId="4" fillId="0" borderId="5" xfId="0" applyNumberFormat="1" applyFont="1" applyFill="1" applyBorder="1" applyAlignment="1">
      <alignment vertical="top" shrinkToFit="1"/>
    </xf>
    <xf numFmtId="0" fontId="4" fillId="0" borderId="7" xfId="0" applyNumberFormat="1" applyFont="1" applyFill="1" applyBorder="1" applyAlignment="1">
      <alignment vertical="top" shrinkToFit="1"/>
    </xf>
    <xf numFmtId="0" fontId="24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right" vertical="top" wrapText="1" indent="1"/>
    </xf>
    <xf numFmtId="0" fontId="2" fillId="0" borderId="7" xfId="0" applyFont="1" applyFill="1" applyBorder="1" applyAlignment="1">
      <alignment horizontal="right" vertical="top" wrapText="1" indent="1"/>
    </xf>
    <xf numFmtId="0" fontId="2" fillId="0" borderId="5" xfId="0" applyNumberFormat="1" applyFont="1" applyFill="1" applyBorder="1" applyAlignment="1">
      <alignment vertical="top" shrinkToFit="1"/>
    </xf>
    <xf numFmtId="0" fontId="2" fillId="0" borderId="7" xfId="0" applyNumberFormat="1" applyFont="1" applyFill="1" applyBorder="1" applyAlignment="1">
      <alignment vertical="top" shrinkToFi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2" fillId="0" borderId="9" xfId="0" applyFont="1" applyFill="1" applyBorder="1" applyAlignment="1">
      <alignment horizontal="left" vertical="top" wrapText="1" indent="2"/>
    </xf>
    <xf numFmtId="0" fontId="2" fillId="0" borderId="1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8" xfId="0" applyFont="1" applyFill="1" applyBorder="1" applyAlignment="1">
      <alignment horizontal="left" vertical="center" wrapText="1" indent="3"/>
    </xf>
    <xf numFmtId="165" fontId="2" fillId="0" borderId="9" xfId="0" applyNumberFormat="1" applyFont="1" applyFill="1" applyBorder="1" applyAlignment="1">
      <alignment horizontal="left" vertical="top" shrinkToFit="1"/>
    </xf>
    <xf numFmtId="165" fontId="2" fillId="0" borderId="11" xfId="0" applyNumberFormat="1" applyFont="1" applyFill="1" applyBorder="1" applyAlignment="1">
      <alignment horizontal="left" vertical="top" shrinkToFit="1"/>
    </xf>
    <xf numFmtId="164" fontId="2" fillId="0" borderId="13" xfId="0" applyNumberFormat="1" applyFont="1" applyFill="1" applyBorder="1" applyAlignment="1">
      <alignment vertical="top" shrinkToFit="1"/>
    </xf>
    <xf numFmtId="164" fontId="2" fillId="0" borderId="14" xfId="0" applyNumberFormat="1" applyFont="1" applyFill="1" applyBorder="1" applyAlignment="1">
      <alignment vertical="top" shrinkToFit="1"/>
    </xf>
    <xf numFmtId="0" fontId="22" fillId="0" borderId="13" xfId="0" applyFont="1" applyBorder="1" applyAlignment="1"/>
    <xf numFmtId="0" fontId="22" fillId="0" borderId="15" xfId="0" applyFont="1" applyBorder="1" applyAlignment="1"/>
    <xf numFmtId="0" fontId="22" fillId="0" borderId="14" xfId="0" applyFont="1" applyBorder="1" applyAlignment="1"/>
    <xf numFmtId="164" fontId="2" fillId="0" borderId="13" xfId="0" applyNumberFormat="1" applyFont="1" applyFill="1" applyBorder="1" applyAlignment="1">
      <alignment horizontal="left" vertical="top" shrinkToFit="1"/>
    </xf>
    <xf numFmtId="164" fontId="2" fillId="0" borderId="14" xfId="0" applyNumberFormat="1" applyFont="1" applyFill="1" applyBorder="1" applyAlignment="1">
      <alignment horizontal="left" vertical="top" shrinkToFit="1"/>
    </xf>
    <xf numFmtId="0" fontId="2" fillId="0" borderId="2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 indent="10"/>
    </xf>
    <xf numFmtId="0" fontId="2" fillId="0" borderId="0" xfId="0" applyFont="1" applyFill="1" applyBorder="1" applyAlignment="1">
      <alignment horizontal="left" wrapText="1" indent="2"/>
    </xf>
    <xf numFmtId="0" fontId="2" fillId="0" borderId="0" xfId="0" applyFont="1" applyFill="1" applyBorder="1" applyAlignment="1">
      <alignment horizontal="left" vertical="center" wrapText="1" indent="3"/>
    </xf>
    <xf numFmtId="0" fontId="2" fillId="0" borderId="13" xfId="0" applyFont="1" applyBorder="1" applyAlignment="1"/>
    <xf numFmtId="0" fontId="2" fillId="0" borderId="14" xfId="0" applyFont="1" applyBorder="1" applyAlignment="1"/>
    <xf numFmtId="0" fontId="22" fillId="0" borderId="5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0" fontId="2" fillId="0" borderId="32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shrinkToFit="1"/>
    </xf>
    <xf numFmtId="164" fontId="2" fillId="0" borderId="4" xfId="0" applyNumberFormat="1" applyFont="1" applyFill="1" applyBorder="1" applyAlignment="1">
      <alignment vertical="top" shrinkToFit="1"/>
    </xf>
    <xf numFmtId="2" fontId="2" fillId="0" borderId="13" xfId="0" applyNumberFormat="1" applyFont="1" applyBorder="1" applyAlignment="1">
      <alignment horizontal="left"/>
    </xf>
    <xf numFmtId="2" fontId="2" fillId="0" borderId="5" xfId="0" applyNumberFormat="1" applyFont="1" applyFill="1" applyBorder="1" applyAlignment="1">
      <alignment vertical="center" wrapText="1"/>
    </xf>
    <xf numFmtId="2" fontId="6" fillId="0" borderId="5" xfId="0" applyNumberFormat="1" applyFont="1" applyFill="1" applyBorder="1" applyAlignment="1">
      <alignment horizontal="center" vertical="top" shrinkToFit="1"/>
    </xf>
    <xf numFmtId="2" fontId="6" fillId="0" borderId="7" xfId="0" applyNumberFormat="1" applyFont="1" applyFill="1" applyBorder="1" applyAlignment="1">
      <alignment horizontal="center" vertical="top" shrinkToFit="1"/>
    </xf>
    <xf numFmtId="0" fontId="12" fillId="0" borderId="5" xfId="0" applyNumberFormat="1" applyFont="1" applyFill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top" wrapText="1"/>
    </xf>
    <xf numFmtId="1" fontId="12" fillId="0" borderId="3" xfId="0" applyNumberFormat="1" applyFont="1" applyFill="1" applyBorder="1" applyAlignment="1">
      <alignment horizontal="center" vertical="top" shrinkToFit="1"/>
    </xf>
    <xf numFmtId="0" fontId="8" fillId="0" borderId="32" xfId="0" applyFont="1" applyFill="1" applyBorder="1" applyAlignment="1">
      <alignment horizontal="left" vertical="top" wrapText="1"/>
    </xf>
    <xf numFmtId="164" fontId="12" fillId="0" borderId="33" xfId="0" applyNumberFormat="1" applyFont="1" applyFill="1" applyBorder="1" applyAlignment="1">
      <alignment horizontal="center" vertical="top" shrinkToFit="1"/>
    </xf>
    <xf numFmtId="2" fontId="12" fillId="0" borderId="34" xfId="0" applyNumberFormat="1" applyFont="1" applyFill="1" applyBorder="1" applyAlignment="1">
      <alignment horizontal="center" vertical="top" shrinkToFit="1"/>
    </xf>
    <xf numFmtId="2" fontId="2" fillId="0" borderId="22" xfId="0" applyNumberFormat="1" applyFont="1" applyFill="1" applyBorder="1" applyAlignment="1">
      <alignment vertical="top" shrinkToFit="1"/>
    </xf>
    <xf numFmtId="2" fontId="2" fillId="0" borderId="38" xfId="0" applyNumberFormat="1" applyFont="1" applyFill="1" applyBorder="1" applyAlignment="1">
      <alignment vertical="top" shrinkToFit="1"/>
    </xf>
    <xf numFmtId="1" fontId="2" fillId="0" borderId="16" xfId="0" applyNumberFormat="1" applyFont="1" applyFill="1" applyBorder="1" applyAlignment="1">
      <alignment vertical="top" shrinkToFit="1"/>
    </xf>
    <xf numFmtId="0" fontId="22" fillId="0" borderId="32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5" fillId="0" borderId="5" xfId="0" applyNumberFormat="1" applyFont="1" applyFill="1" applyBorder="1" applyAlignment="1">
      <alignment vertical="top" shrinkToFit="1"/>
    </xf>
    <xf numFmtId="1" fontId="12" fillId="0" borderId="6" xfId="0" applyNumberFormat="1" applyFont="1" applyFill="1" applyBorder="1" applyAlignment="1">
      <alignment vertical="top" shrinkToFi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164" fontId="16" fillId="0" borderId="5" xfId="0" applyNumberFormat="1" applyFont="1" applyFill="1" applyBorder="1" applyAlignment="1">
      <alignment vertical="top" shrinkToFit="1"/>
    </xf>
    <xf numFmtId="2" fontId="16" fillId="0" borderId="7" xfId="0" applyNumberFormat="1" applyFont="1" applyFill="1" applyBorder="1" applyAlignment="1">
      <alignment vertical="top" shrinkToFit="1"/>
    </xf>
    <xf numFmtId="2" fontId="16" fillId="0" borderId="6" xfId="0" applyNumberFormat="1" applyFont="1" applyFill="1" applyBorder="1" applyAlignment="1">
      <alignment horizontal="center" vertical="top" shrinkToFit="1"/>
    </xf>
    <xf numFmtId="2" fontId="13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J458"/>
  <sheetViews>
    <sheetView tabSelected="1" topLeftCell="A283" zoomScale="84" zoomScaleNormal="84" workbookViewId="0">
      <selection activeCell="E115" sqref="E115:N115"/>
    </sheetView>
  </sheetViews>
  <sheetFormatPr defaultRowHeight="14.4"/>
  <cols>
    <col min="2" max="2" width="0.109375" customWidth="1"/>
    <col min="3" max="3" width="35.33203125" customWidth="1"/>
    <col min="4" max="4" width="8.88671875" hidden="1" customWidth="1"/>
    <col min="5" max="5" width="8.5546875" customWidth="1"/>
    <col min="6" max="6" width="0.109375" hidden="1" customWidth="1"/>
    <col min="7" max="7" width="8.6640625" customWidth="1"/>
    <col min="8" max="8" width="0.33203125" hidden="1" customWidth="1"/>
    <col min="9" max="9" width="8.6640625" customWidth="1"/>
    <col min="10" max="10" width="0.33203125" hidden="1" customWidth="1"/>
    <col min="11" max="11" width="8.88671875" customWidth="1"/>
    <col min="12" max="12" width="8.88671875" hidden="1" customWidth="1"/>
    <col min="14" max="14" width="8.88671875" hidden="1" customWidth="1"/>
    <col min="15" max="15" width="8.33203125" customWidth="1"/>
    <col min="16" max="16" width="0.33203125" hidden="1" customWidth="1"/>
    <col min="18" max="18" width="17.88671875" customWidth="1"/>
    <col min="19" max="19" width="8.88671875" hidden="1" customWidth="1"/>
    <col min="20" max="20" width="17.6640625" customWidth="1"/>
    <col min="21" max="21" width="8.88671875" hidden="1" customWidth="1"/>
    <col min="22" max="22" width="8.6640625" customWidth="1"/>
    <col min="23" max="23" width="8.88671875" hidden="1" customWidth="1"/>
    <col min="26" max="26" width="18.6640625" customWidth="1"/>
    <col min="27" max="27" width="8.88671875" hidden="1" customWidth="1"/>
    <col min="28" max="28" width="8.88671875" style="30"/>
    <col min="29" max="29" width="8.88671875" customWidth="1"/>
    <col min="30" max="30" width="0.109375" customWidth="1"/>
    <col min="31" max="31" width="8.88671875" customWidth="1"/>
    <col min="32" max="32" width="0.5546875" hidden="1" customWidth="1"/>
    <col min="33" max="33" width="8.6640625" customWidth="1"/>
    <col min="34" max="34" width="8.88671875" hidden="1" customWidth="1"/>
    <col min="35" max="35" width="8.6640625" customWidth="1"/>
  </cols>
  <sheetData>
    <row r="2" spans="1:35">
      <c r="C2" t="s">
        <v>66</v>
      </c>
    </row>
    <row r="4" spans="1:35">
      <c r="A4" s="691" t="s">
        <v>26</v>
      </c>
      <c r="B4" s="799" t="s">
        <v>27</v>
      </c>
      <c r="C4" s="800"/>
      <c r="D4" s="801"/>
      <c r="E4" s="773" t="s">
        <v>61</v>
      </c>
      <c r="F4" s="774"/>
      <c r="G4" s="413" t="s">
        <v>28</v>
      </c>
      <c r="H4" s="547"/>
      <c r="I4" s="547"/>
      <c r="J4" s="547"/>
      <c r="K4" s="547"/>
      <c r="L4" s="414"/>
      <c r="M4" s="853" t="s">
        <v>62</v>
      </c>
      <c r="N4" s="854"/>
      <c r="O4" s="413" t="s">
        <v>29</v>
      </c>
      <c r="P4" s="547"/>
      <c r="Q4" s="547"/>
      <c r="R4" s="547"/>
      <c r="S4" s="547"/>
      <c r="T4" s="547"/>
      <c r="U4" s="547"/>
      <c r="V4" s="414"/>
      <c r="W4" s="413" t="s">
        <v>30</v>
      </c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</row>
    <row r="5" spans="1:35" ht="21" customHeight="1">
      <c r="A5" s="692"/>
      <c r="B5" s="802"/>
      <c r="C5" s="803"/>
      <c r="D5" s="804"/>
      <c r="E5" s="775"/>
      <c r="F5" s="776"/>
      <c r="G5" s="413" t="s">
        <v>31</v>
      </c>
      <c r="H5" s="414"/>
      <c r="I5" s="413" t="s">
        <v>32</v>
      </c>
      <c r="J5" s="414"/>
      <c r="K5" s="413" t="s">
        <v>33</v>
      </c>
      <c r="L5" s="414"/>
      <c r="M5" s="855"/>
      <c r="N5" s="856"/>
      <c r="O5" s="413" t="s">
        <v>34</v>
      </c>
      <c r="P5" s="414"/>
      <c r="Q5" s="7" t="s">
        <v>35</v>
      </c>
      <c r="R5" s="7" t="s">
        <v>36</v>
      </c>
      <c r="S5" s="413" t="s">
        <v>37</v>
      </c>
      <c r="T5" s="414"/>
      <c r="U5" s="413" t="s">
        <v>38</v>
      </c>
      <c r="V5" s="414"/>
      <c r="W5" s="413" t="s">
        <v>39</v>
      </c>
      <c r="X5" s="414"/>
      <c r="Y5" s="7" t="s">
        <v>40</v>
      </c>
      <c r="Z5" s="7" t="s">
        <v>41</v>
      </c>
      <c r="AA5" s="413" t="s">
        <v>42</v>
      </c>
      <c r="AB5" s="414"/>
      <c r="AC5" s="413" t="s">
        <v>43</v>
      </c>
      <c r="AD5" s="414"/>
      <c r="AE5" s="413" t="s">
        <v>44</v>
      </c>
      <c r="AF5" s="414"/>
      <c r="AG5" s="413" t="s">
        <v>45</v>
      </c>
      <c r="AH5" s="414"/>
      <c r="AI5" s="84" t="s">
        <v>46</v>
      </c>
    </row>
    <row r="6" spans="1:35">
      <c r="A6" s="8">
        <v>1</v>
      </c>
      <c r="B6" s="422">
        <v>2</v>
      </c>
      <c r="C6" s="857"/>
      <c r="D6" s="423"/>
      <c r="E6" s="422">
        <v>3</v>
      </c>
      <c r="F6" s="423"/>
      <c r="G6" s="422">
        <v>4</v>
      </c>
      <c r="H6" s="423"/>
      <c r="I6" s="422">
        <v>5</v>
      </c>
      <c r="J6" s="423"/>
      <c r="K6" s="422">
        <v>6</v>
      </c>
      <c r="L6" s="423"/>
      <c r="M6" s="422">
        <v>7</v>
      </c>
      <c r="N6" s="423"/>
      <c r="O6" s="422">
        <v>8</v>
      </c>
      <c r="P6" s="423"/>
      <c r="Q6" s="8">
        <v>9</v>
      </c>
      <c r="R6" s="8">
        <v>10</v>
      </c>
      <c r="S6" s="422">
        <v>11</v>
      </c>
      <c r="T6" s="423"/>
      <c r="U6" s="422">
        <v>12</v>
      </c>
      <c r="V6" s="423"/>
      <c r="W6" s="422">
        <v>13</v>
      </c>
      <c r="X6" s="423"/>
      <c r="Y6" s="8">
        <v>14</v>
      </c>
      <c r="Z6" s="8">
        <v>15</v>
      </c>
      <c r="AA6" s="422">
        <v>16</v>
      </c>
      <c r="AB6" s="423"/>
      <c r="AC6" s="422">
        <v>17</v>
      </c>
      <c r="AD6" s="423"/>
      <c r="AE6" s="422">
        <v>18</v>
      </c>
      <c r="AF6" s="423"/>
      <c r="AG6" s="422">
        <v>19</v>
      </c>
      <c r="AH6" s="423"/>
      <c r="AI6" s="87">
        <v>20</v>
      </c>
    </row>
    <row r="7" spans="1:35">
      <c r="A7" s="861" t="s">
        <v>89</v>
      </c>
      <c r="B7" s="862"/>
      <c r="C7" s="862"/>
      <c r="D7" s="862"/>
      <c r="E7" s="862"/>
      <c r="F7" s="862"/>
      <c r="G7" s="862"/>
      <c r="H7" s="862"/>
      <c r="I7" s="862"/>
      <c r="J7" s="862"/>
      <c r="K7" s="862"/>
      <c r="L7" s="862"/>
      <c r="M7" s="862"/>
      <c r="N7" s="862"/>
      <c r="O7" s="862"/>
      <c r="P7" s="862"/>
      <c r="Q7" s="862"/>
      <c r="R7" s="862"/>
      <c r="S7" s="862"/>
      <c r="T7" s="862"/>
      <c r="U7" s="862"/>
      <c r="V7" s="862"/>
      <c r="W7" s="862"/>
      <c r="X7" s="862"/>
      <c r="Y7" s="862"/>
      <c r="Z7" s="862"/>
      <c r="AA7" s="862"/>
      <c r="AB7" s="862"/>
      <c r="AC7" s="862"/>
      <c r="AD7" s="862"/>
      <c r="AE7" s="862"/>
      <c r="AF7" s="862"/>
      <c r="AG7" s="862"/>
      <c r="AH7" s="862"/>
      <c r="AI7" s="862"/>
    </row>
    <row r="8" spans="1:35" ht="14.4" customHeight="1">
      <c r="A8" s="257">
        <v>338</v>
      </c>
      <c r="B8" s="817" t="s">
        <v>3</v>
      </c>
      <c r="C8" s="863"/>
      <c r="D8" s="818"/>
      <c r="E8" s="817">
        <v>100</v>
      </c>
      <c r="F8" s="818"/>
      <c r="G8" s="817">
        <v>1.7</v>
      </c>
      <c r="H8" s="818"/>
      <c r="I8" s="538">
        <v>0.5</v>
      </c>
      <c r="J8" s="539"/>
      <c r="K8" s="817">
        <v>23.3</v>
      </c>
      <c r="L8" s="818"/>
      <c r="M8" s="817">
        <v>94.5</v>
      </c>
      <c r="N8" s="818"/>
      <c r="O8" s="511">
        <v>0.04</v>
      </c>
      <c r="P8" s="512"/>
      <c r="Q8" s="258">
        <v>0.02</v>
      </c>
      <c r="R8" s="259">
        <v>10</v>
      </c>
      <c r="S8" s="812">
        <v>0</v>
      </c>
      <c r="T8" s="813"/>
      <c r="U8" s="513">
        <v>2E-3</v>
      </c>
      <c r="V8" s="514"/>
      <c r="W8" s="637">
        <v>16</v>
      </c>
      <c r="X8" s="512"/>
      <c r="Y8" s="258">
        <v>11</v>
      </c>
      <c r="Z8" s="258">
        <v>0</v>
      </c>
      <c r="AA8" s="637">
        <v>0</v>
      </c>
      <c r="AB8" s="512"/>
      <c r="AC8" s="637">
        <v>1.7</v>
      </c>
      <c r="AD8" s="512"/>
      <c r="AE8" s="562">
        <v>0</v>
      </c>
      <c r="AF8" s="563"/>
      <c r="AG8" s="637">
        <v>5</v>
      </c>
      <c r="AH8" s="512"/>
      <c r="AI8" s="260">
        <v>0.12</v>
      </c>
    </row>
    <row r="9" spans="1:35" ht="24.6" customHeight="1">
      <c r="A9" s="307">
        <v>272</v>
      </c>
      <c r="B9" s="858" t="s">
        <v>193</v>
      </c>
      <c r="C9" s="859"/>
      <c r="D9" s="860"/>
      <c r="E9" s="583">
        <v>200</v>
      </c>
      <c r="F9" s="584"/>
      <c r="G9" s="577">
        <v>7.94</v>
      </c>
      <c r="H9" s="578"/>
      <c r="I9" s="262">
        <v>13.82</v>
      </c>
      <c r="J9" s="263"/>
      <c r="K9" s="579">
        <v>29.97</v>
      </c>
      <c r="L9" s="580"/>
      <c r="M9" s="577">
        <v>243</v>
      </c>
      <c r="N9" s="578"/>
      <c r="O9" s="577">
        <v>0.22</v>
      </c>
      <c r="P9" s="578"/>
      <c r="Q9" s="261">
        <v>0.2</v>
      </c>
      <c r="R9" s="261">
        <v>1.3</v>
      </c>
      <c r="S9" s="560">
        <v>5.3999999999999999E-2</v>
      </c>
      <c r="T9" s="561"/>
      <c r="U9" s="577">
        <v>0.11</v>
      </c>
      <c r="V9" s="578"/>
      <c r="W9" s="577">
        <v>142.58000000000001</v>
      </c>
      <c r="X9" s="578"/>
      <c r="Y9" s="261">
        <v>97.9</v>
      </c>
      <c r="Z9" s="264">
        <v>6.3E-2</v>
      </c>
      <c r="AA9" s="560">
        <v>1.4E-2</v>
      </c>
      <c r="AB9" s="561"/>
      <c r="AC9" s="577">
        <v>65.45</v>
      </c>
      <c r="AD9" s="578"/>
      <c r="AE9" s="577">
        <v>0.15</v>
      </c>
      <c r="AF9" s="578"/>
      <c r="AG9" s="577">
        <v>6.69</v>
      </c>
      <c r="AH9" s="578"/>
      <c r="AI9" s="262">
        <v>0.53</v>
      </c>
    </row>
    <row r="10" spans="1:35" ht="14.4" customHeight="1">
      <c r="A10" s="267" t="s">
        <v>7</v>
      </c>
      <c r="B10" s="864" t="s">
        <v>151</v>
      </c>
      <c r="C10" s="718"/>
      <c r="D10" s="865"/>
      <c r="E10" s="866">
        <v>200</v>
      </c>
      <c r="F10" s="867"/>
      <c r="G10" s="540">
        <v>5.4</v>
      </c>
      <c r="H10" s="541"/>
      <c r="I10" s="540">
        <v>5</v>
      </c>
      <c r="J10" s="541"/>
      <c r="K10" s="868">
        <v>9.8000000000000007</v>
      </c>
      <c r="L10" s="869"/>
      <c r="M10" s="870">
        <v>110</v>
      </c>
      <c r="N10" s="867"/>
      <c r="O10" s="268">
        <v>0.04</v>
      </c>
      <c r="P10" s="269"/>
      <c r="Q10" s="270">
        <v>0.26</v>
      </c>
      <c r="R10" s="270">
        <v>0.6</v>
      </c>
      <c r="S10" s="268"/>
      <c r="T10" s="269">
        <v>0.01</v>
      </c>
      <c r="U10" s="268"/>
      <c r="V10" s="269">
        <v>0</v>
      </c>
      <c r="W10" s="268"/>
      <c r="X10" s="269">
        <v>248</v>
      </c>
      <c r="Y10" s="270">
        <v>184</v>
      </c>
      <c r="Z10" s="270">
        <v>0</v>
      </c>
      <c r="AA10" s="268"/>
      <c r="AB10" s="271">
        <v>0</v>
      </c>
      <c r="AC10" s="272">
        <v>292</v>
      </c>
      <c r="AD10" s="269"/>
      <c r="AE10" s="268">
        <v>0</v>
      </c>
      <c r="AF10" s="269"/>
      <c r="AG10" s="268">
        <v>28</v>
      </c>
      <c r="AH10" s="269"/>
      <c r="AI10" s="268">
        <v>0.2</v>
      </c>
    </row>
    <row r="11" spans="1:35" ht="14.4" customHeight="1">
      <c r="A11" s="261" t="s">
        <v>7</v>
      </c>
      <c r="B11" s="717" t="s">
        <v>59</v>
      </c>
      <c r="C11" s="718"/>
      <c r="D11" s="719"/>
      <c r="E11" s="583">
        <v>60</v>
      </c>
      <c r="F11" s="584"/>
      <c r="G11" s="577">
        <v>4.5</v>
      </c>
      <c r="H11" s="578"/>
      <c r="I11" s="577">
        <v>1.7</v>
      </c>
      <c r="J11" s="578"/>
      <c r="K11" s="577">
        <v>17.7</v>
      </c>
      <c r="L11" s="578"/>
      <c r="M11" s="579">
        <v>157.19999999999999</v>
      </c>
      <c r="N11" s="580"/>
      <c r="O11" s="577">
        <v>0.16</v>
      </c>
      <c r="P11" s="578"/>
      <c r="Q11" s="261">
        <v>0.05</v>
      </c>
      <c r="R11" s="261">
        <v>0</v>
      </c>
      <c r="S11" s="579">
        <v>0</v>
      </c>
      <c r="T11" s="580"/>
      <c r="U11" s="579">
        <v>0</v>
      </c>
      <c r="V11" s="580"/>
      <c r="W11" s="579">
        <v>19</v>
      </c>
      <c r="X11" s="580"/>
      <c r="Y11" s="265">
        <v>85</v>
      </c>
      <c r="Z11" s="264">
        <v>0</v>
      </c>
      <c r="AA11" s="560">
        <v>0</v>
      </c>
      <c r="AB11" s="561"/>
      <c r="AC11" s="577">
        <v>92</v>
      </c>
      <c r="AD11" s="578"/>
      <c r="AE11" s="871">
        <v>0</v>
      </c>
      <c r="AF11" s="872"/>
      <c r="AG11" s="579">
        <v>13.65</v>
      </c>
      <c r="AH11" s="580"/>
      <c r="AI11" s="262">
        <v>1.2</v>
      </c>
    </row>
    <row r="12" spans="1:35">
      <c r="A12" s="748" t="s">
        <v>47</v>
      </c>
      <c r="B12" s="718"/>
      <c r="C12" s="718"/>
      <c r="D12" s="718"/>
      <c r="E12" s="718"/>
      <c r="F12" s="719"/>
      <c r="G12" s="577">
        <f>G11+G10+G9+G8</f>
        <v>19.54</v>
      </c>
      <c r="H12" s="578"/>
      <c r="I12" s="262">
        <f>I11+I10+I9+I8</f>
        <v>21.02</v>
      </c>
      <c r="J12" s="263"/>
      <c r="K12" s="849">
        <f>K11+K10+K9+K8</f>
        <v>80.77</v>
      </c>
      <c r="L12" s="578"/>
      <c r="M12" s="850">
        <f>M11+M10+M9+M8</f>
        <v>604.70000000000005</v>
      </c>
      <c r="N12" s="851"/>
      <c r="O12" s="577">
        <f>O11+O10+O9+O8</f>
        <v>0.46</v>
      </c>
      <c r="P12" s="578"/>
      <c r="Q12" s="261">
        <v>0.47</v>
      </c>
      <c r="R12" s="266">
        <f>R11+R10+R9+R8</f>
        <v>11.9</v>
      </c>
      <c r="S12" s="577">
        <f>S11+S10+S9+S8</f>
        <v>5.3999999999999999E-2</v>
      </c>
      <c r="T12" s="578"/>
      <c r="U12" s="577">
        <f>U11+U10+U9+U8</f>
        <v>0.112</v>
      </c>
      <c r="V12" s="578"/>
      <c r="W12" s="577">
        <f>W11+W10+W9+W8</f>
        <v>177.58</v>
      </c>
      <c r="X12" s="578"/>
      <c r="Y12" s="266">
        <v>272.39999999999998</v>
      </c>
      <c r="Z12" s="266">
        <f>Z11+Z10+Z9+Z8</f>
        <v>6.3E-2</v>
      </c>
      <c r="AA12" s="849">
        <f>AA11+AA10+AA9+AA8</f>
        <v>1.4E-2</v>
      </c>
      <c r="AB12" s="852"/>
      <c r="AC12" s="577">
        <f>AC11+AC10+AC9+AC8</f>
        <v>451.15</v>
      </c>
      <c r="AD12" s="578"/>
      <c r="AE12" s="577">
        <f>AE11+AE10+AE9+AE8</f>
        <v>0.15</v>
      </c>
      <c r="AF12" s="578"/>
      <c r="AG12" s="849">
        <f>AG11+AG10+AG9+AG8</f>
        <v>53.339999999999996</v>
      </c>
      <c r="AH12" s="578"/>
      <c r="AI12" s="262">
        <f>AI11+AI10+AI9+AI8</f>
        <v>2.0499999999999998</v>
      </c>
    </row>
    <row r="13" spans="1:35">
      <c r="A13" s="664" t="s">
        <v>92</v>
      </c>
      <c r="B13" s="665"/>
      <c r="C13" s="665"/>
      <c r="D13" s="665"/>
      <c r="E13" s="665"/>
      <c r="F13" s="665"/>
      <c r="G13" s="665"/>
      <c r="H13" s="665"/>
      <c r="I13" s="665"/>
      <c r="J13" s="665"/>
      <c r="K13" s="665"/>
      <c r="L13" s="665"/>
      <c r="M13" s="665"/>
      <c r="N13" s="665"/>
      <c r="O13" s="665"/>
      <c r="P13" s="665"/>
      <c r="Q13" s="665"/>
      <c r="R13" s="665"/>
      <c r="S13" s="665"/>
      <c r="T13" s="665"/>
      <c r="U13" s="665"/>
      <c r="V13" s="665"/>
      <c r="W13" s="665"/>
      <c r="X13" s="665"/>
      <c r="Y13" s="665"/>
      <c r="Z13" s="665"/>
      <c r="AA13" s="665"/>
      <c r="AB13" s="665"/>
      <c r="AC13" s="665"/>
      <c r="AD13" s="665"/>
      <c r="AE13" s="665"/>
      <c r="AF13" s="665"/>
      <c r="AG13" s="665"/>
      <c r="AH13" s="665"/>
      <c r="AI13" s="665"/>
    </row>
    <row r="14" spans="1:35" ht="24.6" customHeight="1">
      <c r="A14" s="411">
        <v>29</v>
      </c>
      <c r="B14" s="412"/>
      <c r="C14" s="81" t="s">
        <v>164</v>
      </c>
      <c r="D14" s="443">
        <v>60</v>
      </c>
      <c r="E14" s="419"/>
      <c r="F14" s="415">
        <v>0.6</v>
      </c>
      <c r="G14" s="416"/>
      <c r="H14" s="415">
        <v>3.1</v>
      </c>
      <c r="I14" s="416"/>
      <c r="J14" s="415">
        <v>2.2000000000000002</v>
      </c>
      <c r="K14" s="416"/>
      <c r="L14" s="415">
        <v>38.6</v>
      </c>
      <c r="M14" s="416"/>
      <c r="N14" s="411">
        <v>0.06</v>
      </c>
      <c r="O14" s="412"/>
      <c r="P14" s="39">
        <v>7.0000000000000007E-2</v>
      </c>
      <c r="Q14" s="39">
        <v>13.6</v>
      </c>
      <c r="R14" s="411">
        <v>7.0000000000000007E-2</v>
      </c>
      <c r="S14" s="412"/>
      <c r="T14" s="443">
        <v>0.02</v>
      </c>
      <c r="U14" s="419"/>
      <c r="V14" s="415">
        <v>56.3</v>
      </c>
      <c r="W14" s="416"/>
      <c r="X14" s="40">
        <v>21.1</v>
      </c>
      <c r="Y14" s="39">
        <v>0</v>
      </c>
      <c r="Z14" s="415">
        <v>0</v>
      </c>
      <c r="AA14" s="537"/>
      <c r="AB14" s="417">
        <v>10.1</v>
      </c>
      <c r="AC14" s="412"/>
      <c r="AD14" s="415">
        <v>0</v>
      </c>
      <c r="AE14" s="416"/>
      <c r="AF14" s="415">
        <v>22.6</v>
      </c>
      <c r="AG14" s="416"/>
      <c r="AH14" s="411">
        <v>0.6</v>
      </c>
      <c r="AI14" s="412"/>
    </row>
    <row r="15" spans="1:35">
      <c r="A15" s="218">
        <v>42</v>
      </c>
      <c r="B15" s="842" t="s">
        <v>140</v>
      </c>
      <c r="C15" s="843"/>
      <c r="D15" s="844"/>
      <c r="E15" s="845">
        <v>60</v>
      </c>
      <c r="F15" s="846"/>
      <c r="G15" s="847">
        <v>0.96</v>
      </c>
      <c r="H15" s="848"/>
      <c r="I15" s="847">
        <v>3.6</v>
      </c>
      <c r="J15" s="848"/>
      <c r="K15" s="847">
        <v>5.4</v>
      </c>
      <c r="L15" s="848"/>
      <c r="M15" s="847">
        <v>59.7</v>
      </c>
      <c r="N15" s="848"/>
      <c r="O15" s="420">
        <v>0.01</v>
      </c>
      <c r="P15" s="421"/>
      <c r="Q15" s="9">
        <v>0.04</v>
      </c>
      <c r="R15" s="9">
        <v>12.6</v>
      </c>
      <c r="S15" s="420">
        <v>0.06</v>
      </c>
      <c r="T15" s="421"/>
      <c r="U15" s="420">
        <v>0</v>
      </c>
      <c r="V15" s="421"/>
      <c r="W15" s="420">
        <v>15.9</v>
      </c>
      <c r="X15" s="421"/>
      <c r="Y15" s="9">
        <v>47.2</v>
      </c>
      <c r="Z15" s="9">
        <v>0.7</v>
      </c>
      <c r="AA15" s="429">
        <v>3.9E-2</v>
      </c>
      <c r="AB15" s="430"/>
      <c r="AC15" s="420">
        <v>8.3000000000000007</v>
      </c>
      <c r="AD15" s="421"/>
      <c r="AE15" s="420">
        <v>0.02</v>
      </c>
      <c r="AF15" s="421"/>
      <c r="AG15" s="420">
        <v>18.600000000000001</v>
      </c>
      <c r="AH15" s="421"/>
      <c r="AI15" s="88">
        <v>0.83</v>
      </c>
    </row>
    <row r="16" spans="1:35" ht="14.4" customHeight="1">
      <c r="A16" s="411">
        <v>99.54</v>
      </c>
      <c r="B16" s="412"/>
      <c r="C16" s="81" t="s">
        <v>124</v>
      </c>
      <c r="D16" s="443">
        <v>200</v>
      </c>
      <c r="E16" s="419"/>
      <c r="F16" s="411">
        <v>4.9800000000000004</v>
      </c>
      <c r="G16" s="412"/>
      <c r="H16" s="411">
        <v>7.69</v>
      </c>
      <c r="I16" s="412"/>
      <c r="J16" s="411">
        <v>9.4600000000000009</v>
      </c>
      <c r="K16" s="412"/>
      <c r="L16" s="415">
        <v>124.6</v>
      </c>
      <c r="M16" s="416"/>
      <c r="N16" s="411">
        <v>0.2</v>
      </c>
      <c r="O16" s="412"/>
      <c r="P16" s="39">
        <v>0.18</v>
      </c>
      <c r="Q16" s="39">
        <v>8.39</v>
      </c>
      <c r="R16" s="411">
        <v>0.12</v>
      </c>
      <c r="S16" s="412"/>
      <c r="T16" s="411">
        <v>0</v>
      </c>
      <c r="U16" s="412"/>
      <c r="V16" s="415">
        <v>22.3</v>
      </c>
      <c r="W16" s="416"/>
      <c r="X16" s="39">
        <v>71.48</v>
      </c>
      <c r="Y16" s="41">
        <v>4.2999999999999997E-2</v>
      </c>
      <c r="Z16" s="411">
        <v>0.56999999999999995</v>
      </c>
      <c r="AA16" s="417"/>
      <c r="AB16" s="417">
        <v>30.95</v>
      </c>
      <c r="AC16" s="412"/>
      <c r="AD16" s="515">
        <v>0</v>
      </c>
      <c r="AE16" s="516"/>
      <c r="AF16" s="411">
        <v>46.67</v>
      </c>
      <c r="AG16" s="412"/>
      <c r="AH16" s="411">
        <v>2.5</v>
      </c>
      <c r="AI16" s="412"/>
    </row>
    <row r="17" spans="1:35" ht="14.4" customHeight="1">
      <c r="A17" s="217" t="s">
        <v>200</v>
      </c>
      <c r="B17" s="542" t="s">
        <v>175</v>
      </c>
      <c r="C17" s="543"/>
      <c r="D17" s="544"/>
      <c r="E17" s="527">
        <v>250</v>
      </c>
      <c r="F17" s="528"/>
      <c r="G17" s="525">
        <v>21</v>
      </c>
      <c r="H17" s="526"/>
      <c r="I17" s="545">
        <v>19</v>
      </c>
      <c r="J17" s="546"/>
      <c r="K17" s="529">
        <v>16</v>
      </c>
      <c r="L17" s="530"/>
      <c r="M17" s="527">
        <v>321</v>
      </c>
      <c r="N17" s="528"/>
      <c r="O17" s="525">
        <v>0.09</v>
      </c>
      <c r="P17" s="526"/>
      <c r="Q17" s="217">
        <v>0.1</v>
      </c>
      <c r="R17" s="217">
        <v>26.7</v>
      </c>
      <c r="S17" s="529">
        <v>0.15</v>
      </c>
      <c r="T17" s="530"/>
      <c r="U17" s="525">
        <v>0</v>
      </c>
      <c r="V17" s="526"/>
      <c r="W17" s="525">
        <v>83.5</v>
      </c>
      <c r="X17" s="526"/>
      <c r="Y17" s="217">
        <v>92</v>
      </c>
      <c r="Z17" s="217">
        <v>0.05</v>
      </c>
      <c r="AA17" s="531">
        <v>0.71</v>
      </c>
      <c r="AB17" s="532"/>
      <c r="AC17" s="525">
        <v>38.68</v>
      </c>
      <c r="AD17" s="526"/>
      <c r="AE17" s="531">
        <v>2.5000000000000001E-2</v>
      </c>
      <c r="AF17" s="532"/>
      <c r="AG17" s="525">
        <v>63.3</v>
      </c>
      <c r="AH17" s="526"/>
      <c r="AI17" s="246">
        <v>2.2999999999999998</v>
      </c>
    </row>
    <row r="18" spans="1:35" ht="14.4" customHeight="1">
      <c r="A18" s="369">
        <v>458</v>
      </c>
      <c r="B18" s="475" t="s">
        <v>2</v>
      </c>
      <c r="C18" s="476"/>
      <c r="D18" s="477"/>
      <c r="E18" s="331">
        <v>60</v>
      </c>
      <c r="F18" s="323"/>
      <c r="G18" s="326">
        <v>2.46</v>
      </c>
      <c r="H18" s="325">
        <v>0.8</v>
      </c>
      <c r="I18" s="326">
        <v>2.5</v>
      </c>
      <c r="J18" s="325">
        <v>1.26</v>
      </c>
      <c r="K18" s="320">
        <v>37.5</v>
      </c>
      <c r="L18" s="321"/>
      <c r="M18" s="322">
        <v>222</v>
      </c>
      <c r="N18" s="323">
        <v>172</v>
      </c>
      <c r="O18" s="326">
        <v>0.08</v>
      </c>
      <c r="P18" s="325"/>
      <c r="Q18" s="70">
        <v>0.08</v>
      </c>
      <c r="R18" s="70">
        <v>0.04</v>
      </c>
      <c r="S18" s="326"/>
      <c r="T18" s="325">
        <v>0.03</v>
      </c>
      <c r="U18" s="326"/>
      <c r="V18" s="325">
        <v>0</v>
      </c>
      <c r="W18" s="326"/>
      <c r="X18" s="325">
        <v>11.6</v>
      </c>
      <c r="Y18" s="70">
        <v>17.399999999999999</v>
      </c>
      <c r="Z18" s="70">
        <v>0.03</v>
      </c>
      <c r="AA18" s="326"/>
      <c r="AB18" s="171">
        <v>0</v>
      </c>
      <c r="AC18" s="171">
        <v>58.2</v>
      </c>
      <c r="AD18" s="325"/>
      <c r="AE18" s="326">
        <v>0.2</v>
      </c>
      <c r="AF18" s="325"/>
      <c r="AG18" s="326">
        <v>17.399999999999999</v>
      </c>
      <c r="AH18" s="325"/>
      <c r="AI18" s="326">
        <v>1.08</v>
      </c>
    </row>
    <row r="19" spans="1:35" ht="12" customHeight="1">
      <c r="A19" s="9">
        <v>519.01</v>
      </c>
      <c r="B19" s="465" t="s">
        <v>63</v>
      </c>
      <c r="C19" s="425"/>
      <c r="D19" s="426"/>
      <c r="E19" s="422">
        <v>200</v>
      </c>
      <c r="F19" s="423"/>
      <c r="G19" s="420">
        <v>0.06</v>
      </c>
      <c r="H19" s="421"/>
      <c r="I19" s="420">
        <v>0.02</v>
      </c>
      <c r="J19" s="421"/>
      <c r="K19" s="420">
        <v>20.73</v>
      </c>
      <c r="L19" s="421"/>
      <c r="M19" s="427">
        <v>78.2</v>
      </c>
      <c r="N19" s="428"/>
      <c r="O19" s="422">
        <v>0</v>
      </c>
      <c r="P19" s="423"/>
      <c r="Q19" s="8">
        <v>0</v>
      </c>
      <c r="R19" s="10">
        <v>2.5</v>
      </c>
      <c r="S19" s="422">
        <v>0</v>
      </c>
      <c r="T19" s="423"/>
      <c r="U19" s="422">
        <v>0</v>
      </c>
      <c r="V19" s="423"/>
      <c r="W19" s="420">
        <v>4</v>
      </c>
      <c r="X19" s="421"/>
      <c r="Y19" s="9">
        <v>3.3</v>
      </c>
      <c r="Z19" s="8">
        <v>0</v>
      </c>
      <c r="AA19" s="420">
        <v>0</v>
      </c>
      <c r="AB19" s="421"/>
      <c r="AC19" s="420">
        <v>0.45</v>
      </c>
      <c r="AD19" s="421"/>
      <c r="AE19" s="422">
        <v>0</v>
      </c>
      <c r="AF19" s="423"/>
      <c r="AG19" s="420">
        <v>1.7</v>
      </c>
      <c r="AH19" s="421"/>
      <c r="AI19" s="88">
        <v>0.15</v>
      </c>
    </row>
    <row r="20" spans="1:35">
      <c r="A20" s="9" t="s">
        <v>7</v>
      </c>
      <c r="B20" s="465" t="s">
        <v>48</v>
      </c>
      <c r="C20" s="425"/>
      <c r="D20" s="426"/>
      <c r="E20" s="422">
        <v>50</v>
      </c>
      <c r="F20" s="423"/>
      <c r="G20" s="420">
        <v>1.53</v>
      </c>
      <c r="H20" s="421"/>
      <c r="I20" s="420">
        <v>0.3</v>
      </c>
      <c r="J20" s="421"/>
      <c r="K20" s="420">
        <v>19.100000000000001</v>
      </c>
      <c r="L20" s="421"/>
      <c r="M20" s="784">
        <v>90</v>
      </c>
      <c r="N20" s="785"/>
      <c r="O20" s="420">
        <v>0.12</v>
      </c>
      <c r="P20" s="421"/>
      <c r="Q20" s="9">
        <v>0.06</v>
      </c>
      <c r="R20" s="8">
        <v>0</v>
      </c>
      <c r="S20" s="422">
        <v>0</v>
      </c>
      <c r="T20" s="423"/>
      <c r="U20" s="422">
        <v>0</v>
      </c>
      <c r="V20" s="423"/>
      <c r="W20" s="420">
        <v>24.5</v>
      </c>
      <c r="X20" s="421"/>
      <c r="Y20" s="10">
        <v>110.6</v>
      </c>
      <c r="Z20" s="17">
        <v>1.7000000000000001E-2</v>
      </c>
      <c r="AA20" s="420">
        <v>0</v>
      </c>
      <c r="AB20" s="421"/>
      <c r="AC20" s="427">
        <v>17.100000000000001</v>
      </c>
      <c r="AD20" s="428"/>
      <c r="AE20" s="420">
        <v>0</v>
      </c>
      <c r="AF20" s="421"/>
      <c r="AG20" s="427">
        <v>32.9</v>
      </c>
      <c r="AH20" s="428"/>
      <c r="AI20" s="88">
        <v>1.33</v>
      </c>
    </row>
    <row r="21" spans="1:35">
      <c r="A21" s="5" t="s">
        <v>7</v>
      </c>
      <c r="B21" s="465" t="s">
        <v>8</v>
      </c>
      <c r="C21" s="425"/>
      <c r="D21" s="426"/>
      <c r="E21" s="422">
        <v>30</v>
      </c>
      <c r="F21" s="423"/>
      <c r="G21" s="840">
        <v>1.58</v>
      </c>
      <c r="H21" s="841"/>
      <c r="I21" s="840">
        <v>0.3</v>
      </c>
      <c r="J21" s="841"/>
      <c r="K21" s="784">
        <v>9.6</v>
      </c>
      <c r="L21" s="785"/>
      <c r="M21" s="784">
        <v>46.8</v>
      </c>
      <c r="N21" s="785"/>
      <c r="O21" s="840">
        <v>0.04</v>
      </c>
      <c r="P21" s="841"/>
      <c r="Q21" s="5" t="s">
        <v>60</v>
      </c>
      <c r="R21" s="5">
        <v>0</v>
      </c>
      <c r="S21" s="840">
        <v>0</v>
      </c>
      <c r="T21" s="841"/>
      <c r="U21" s="840">
        <v>0</v>
      </c>
      <c r="V21" s="841"/>
      <c r="W21" s="840">
        <v>4.5999999999999996</v>
      </c>
      <c r="X21" s="841"/>
      <c r="Y21" s="5">
        <v>17.399999999999999</v>
      </c>
      <c r="Z21" s="5">
        <v>0</v>
      </c>
      <c r="AA21" s="840">
        <v>0</v>
      </c>
      <c r="AB21" s="841"/>
      <c r="AC21" s="840">
        <v>76.8</v>
      </c>
      <c r="AD21" s="841"/>
      <c r="AE21" s="840">
        <v>0</v>
      </c>
      <c r="AF21" s="841"/>
      <c r="AG21" s="840">
        <v>6.6</v>
      </c>
      <c r="AH21" s="841"/>
      <c r="AI21" s="90">
        <v>0.22</v>
      </c>
    </row>
    <row r="22" spans="1:35">
      <c r="A22" s="465" t="s">
        <v>51</v>
      </c>
      <c r="B22" s="425"/>
      <c r="C22" s="425"/>
      <c r="D22" s="425"/>
      <c r="E22" s="425"/>
      <c r="F22" s="426"/>
      <c r="G22" s="420">
        <f>G21+G20+G19+G18+G17+F16+G14</f>
        <v>31.610000000000003</v>
      </c>
      <c r="H22" s="421"/>
      <c r="I22" s="420">
        <f>I21+I20+I18+I19+I17+H16+I14</f>
        <v>29.810000000000002</v>
      </c>
      <c r="J22" s="421"/>
      <c r="K22" s="420">
        <f>K21+K20+K19+K18+K17+J16+J14</f>
        <v>114.59000000000002</v>
      </c>
      <c r="L22" s="421"/>
      <c r="M22" s="427">
        <f>M21+M20+M19+M18+M17+L16+M14</f>
        <v>882.6</v>
      </c>
      <c r="N22" s="428"/>
      <c r="O22" s="420">
        <f>O21+O20+O18+O17+O16+O14</f>
        <v>0.32999999999999996</v>
      </c>
      <c r="P22" s="421"/>
      <c r="Q22" s="9">
        <v>0.35</v>
      </c>
      <c r="R22" s="9">
        <f>R21+R20+R19+R17+R16+R14</f>
        <v>29.39</v>
      </c>
      <c r="S22" s="420">
        <f>S18+S14</f>
        <v>0</v>
      </c>
      <c r="T22" s="421"/>
      <c r="U22" s="420">
        <f>U18+U17</f>
        <v>0</v>
      </c>
      <c r="V22" s="421"/>
      <c r="W22" s="427">
        <f>W21+W20+W19+W18+W17+W16+W14</f>
        <v>116.6</v>
      </c>
      <c r="X22" s="428"/>
      <c r="Y22" s="10">
        <f>Y21+Y20+Y19+Y18+Y17+Y16+Y14</f>
        <v>240.74300000000002</v>
      </c>
      <c r="Z22" s="17">
        <f>Z20+Z18+Z17+Z16+Z14</f>
        <v>0.66699999999999993</v>
      </c>
      <c r="AA22" s="420">
        <f>AA21+AA18+AA17+AA16+AA14</f>
        <v>0.71</v>
      </c>
      <c r="AB22" s="421"/>
      <c r="AC22" s="427">
        <f>AC21+AC20+AC19+AC18+AC17+AC16+AC14</f>
        <v>191.23000000000002</v>
      </c>
      <c r="AD22" s="428"/>
      <c r="AE22" s="420">
        <f>AE18+AE17+AE16+AE14</f>
        <v>0.22500000000000001</v>
      </c>
      <c r="AF22" s="421"/>
      <c r="AG22" s="427">
        <f>AG21+AG20+AG19+AG18+AG17+AG16+AG14</f>
        <v>121.9</v>
      </c>
      <c r="AH22" s="428"/>
      <c r="AI22" s="88">
        <f>AI21+AI20+AI19+AI18+AI17+AI16+AI14</f>
        <v>5.08</v>
      </c>
    </row>
    <row r="23" spans="1:35">
      <c r="A23" s="465" t="s">
        <v>64</v>
      </c>
      <c r="B23" s="425"/>
      <c r="C23" s="425"/>
      <c r="D23" s="425"/>
      <c r="E23" s="425"/>
      <c r="F23" s="426"/>
      <c r="G23" s="427">
        <f>G21+G20+G19+G18+G17+F16+G14</f>
        <v>31.610000000000003</v>
      </c>
      <c r="H23" s="428"/>
      <c r="I23" s="427">
        <f>I21+I20+I19+I18+I17+H16+I14</f>
        <v>29.810000000000002</v>
      </c>
      <c r="J23" s="428"/>
      <c r="K23" s="427">
        <f>K21+K20+K19+K17+K18+J16+K15</f>
        <v>117.79000000000002</v>
      </c>
      <c r="L23" s="428"/>
      <c r="M23" s="529">
        <f>M21+M20+M19+M18+M17+L16+M15</f>
        <v>942.30000000000007</v>
      </c>
      <c r="N23" s="530"/>
      <c r="O23" s="427">
        <f>O21+O20+O18+O17+O16+O15</f>
        <v>0.33999999999999997</v>
      </c>
      <c r="P23" s="428"/>
      <c r="Q23" s="10">
        <v>0.3</v>
      </c>
      <c r="R23" s="10">
        <f>R19+R17+R16+R15</f>
        <v>41.92</v>
      </c>
      <c r="S23" s="420">
        <f>S18+S15</f>
        <v>0.06</v>
      </c>
      <c r="T23" s="421"/>
      <c r="U23" s="420">
        <v>0.11</v>
      </c>
      <c r="V23" s="421"/>
      <c r="W23" s="427">
        <f>W21+W20+W19+W18+W17+W16+W15</f>
        <v>132.5</v>
      </c>
      <c r="X23" s="428"/>
      <c r="Y23" s="10">
        <f>Y21+Y19+Y20+Y18+Y17+Y16+Y15</f>
        <v>287.94299999999998</v>
      </c>
      <c r="Z23" s="10">
        <f>Z20+Z18+Z17+Z16+Z15</f>
        <v>1.367</v>
      </c>
      <c r="AA23" s="427">
        <f>AA18+AA17+AA16+AA15</f>
        <v>0.749</v>
      </c>
      <c r="AB23" s="428"/>
      <c r="AC23" s="427">
        <f>AC21+AC20+AC19+AC18+AC17+AC16+AC15</f>
        <v>199.53000000000003</v>
      </c>
      <c r="AD23" s="428"/>
      <c r="AE23" s="427">
        <f>AE18+AE17+AE16+AE15</f>
        <v>0.245</v>
      </c>
      <c r="AF23" s="428"/>
      <c r="AG23" s="427">
        <f>AG21+AG20+AG19+AG18+AG17+AG16+AG15</f>
        <v>140.5</v>
      </c>
      <c r="AH23" s="428"/>
      <c r="AI23" s="89">
        <f>AI21+AI20+AI19+AI18+AI17+AI16+AI15</f>
        <v>5.91</v>
      </c>
    </row>
    <row r="24" spans="1:35">
      <c r="A24" s="465" t="s">
        <v>49</v>
      </c>
      <c r="B24" s="425"/>
      <c r="C24" s="425"/>
      <c r="D24" s="425"/>
      <c r="E24" s="425"/>
      <c r="F24" s="426"/>
      <c r="G24" s="838">
        <f>G22+G12</f>
        <v>51.150000000000006</v>
      </c>
      <c r="H24" s="839"/>
      <c r="I24" s="420">
        <f>I22+I12</f>
        <v>50.83</v>
      </c>
      <c r="J24" s="421"/>
      <c r="K24" s="420">
        <f>K22+K12</f>
        <v>195.36</v>
      </c>
      <c r="L24" s="421"/>
      <c r="M24" s="420">
        <f>M22+M12</f>
        <v>1487.3000000000002</v>
      </c>
      <c r="N24" s="421"/>
      <c r="O24" s="420">
        <f>O22+O12</f>
        <v>0.79</v>
      </c>
      <c r="P24" s="421"/>
      <c r="Q24" s="9">
        <v>0.82</v>
      </c>
      <c r="R24" s="9">
        <f>R22+R12</f>
        <v>41.29</v>
      </c>
      <c r="S24" s="420">
        <f>S22+S12</f>
        <v>5.3999999999999999E-2</v>
      </c>
      <c r="T24" s="421"/>
      <c r="U24" s="420">
        <f>U22+U12</f>
        <v>0.112</v>
      </c>
      <c r="V24" s="421"/>
      <c r="W24" s="427">
        <f>W22+W12</f>
        <v>294.18</v>
      </c>
      <c r="X24" s="428"/>
      <c r="Y24" s="9">
        <f>Y22+Y12</f>
        <v>513.14300000000003</v>
      </c>
      <c r="Z24" s="9">
        <f>Z22+Z12</f>
        <v>0.73</v>
      </c>
      <c r="AA24" s="420">
        <f>AA22+AA12</f>
        <v>0.72399999999999998</v>
      </c>
      <c r="AB24" s="421"/>
      <c r="AC24" s="420">
        <f>AC22+AC12</f>
        <v>642.38</v>
      </c>
      <c r="AD24" s="421"/>
      <c r="AE24" s="427">
        <f>AE23+AE12</f>
        <v>0.39500000000000002</v>
      </c>
      <c r="AF24" s="428"/>
      <c r="AG24" s="427">
        <f>AG22+AG12</f>
        <v>175.24</v>
      </c>
      <c r="AH24" s="428"/>
      <c r="AI24" s="89">
        <f>AI22+AI12</f>
        <v>7.13</v>
      </c>
    </row>
    <row r="25" spans="1:35" ht="17.399999999999999" customHeight="1">
      <c r="A25" s="465" t="s">
        <v>65</v>
      </c>
      <c r="B25" s="425"/>
      <c r="C25" s="425"/>
      <c r="D25" s="425"/>
      <c r="E25" s="425"/>
      <c r="F25" s="426"/>
      <c r="G25" s="427">
        <f>G23+G12</f>
        <v>51.150000000000006</v>
      </c>
      <c r="H25" s="428"/>
      <c r="I25" s="427">
        <f>I23+I12</f>
        <v>50.83</v>
      </c>
      <c r="J25" s="428"/>
      <c r="K25" s="427">
        <f>K23+K12</f>
        <v>198.56</v>
      </c>
      <c r="L25" s="428"/>
      <c r="M25" s="427">
        <f>M23+M12</f>
        <v>1547</v>
      </c>
      <c r="N25" s="428"/>
      <c r="O25" s="427">
        <f>O23+O12</f>
        <v>0.8</v>
      </c>
      <c r="P25" s="428"/>
      <c r="Q25" s="10">
        <v>0.8</v>
      </c>
      <c r="R25" s="10">
        <f>R23+R12</f>
        <v>53.82</v>
      </c>
      <c r="S25" s="427">
        <f>S23+S12</f>
        <v>0.11399999999999999</v>
      </c>
      <c r="T25" s="428"/>
      <c r="U25" s="427">
        <f>U23+U12</f>
        <v>0.222</v>
      </c>
      <c r="V25" s="428"/>
      <c r="W25" s="427">
        <f>W23+W12</f>
        <v>310.08000000000004</v>
      </c>
      <c r="X25" s="428"/>
      <c r="Y25" s="10">
        <f>Y23+Y12</f>
        <v>560.34299999999996</v>
      </c>
      <c r="Z25" s="10">
        <f>Z23+Z12</f>
        <v>1.43</v>
      </c>
      <c r="AA25" s="427">
        <f>AA23+AA12</f>
        <v>0.76300000000000001</v>
      </c>
      <c r="AB25" s="428"/>
      <c r="AC25" s="427">
        <f>AC23+AC12</f>
        <v>650.68000000000006</v>
      </c>
      <c r="AD25" s="428"/>
      <c r="AE25" s="427">
        <f>AE23+AE12</f>
        <v>0.39500000000000002</v>
      </c>
      <c r="AF25" s="428"/>
      <c r="AG25" s="427">
        <f>AG23+AG12</f>
        <v>193.84</v>
      </c>
      <c r="AH25" s="428"/>
      <c r="AI25" s="89">
        <f>AI23+AI12</f>
        <v>7.96</v>
      </c>
    </row>
    <row r="26" spans="1:35" ht="15.6" customHeight="1">
      <c r="A26" s="833" t="s">
        <v>0</v>
      </c>
      <c r="B26" s="829"/>
      <c r="C26" s="829"/>
      <c r="D26" s="829"/>
      <c r="E26" s="829"/>
      <c r="F26" s="19"/>
      <c r="G26" s="3"/>
      <c r="H26" s="4"/>
      <c r="I26" s="3"/>
      <c r="J26" s="4"/>
      <c r="K26" s="21"/>
      <c r="L26" s="20"/>
      <c r="M26" s="18"/>
      <c r="N26" s="19"/>
      <c r="O26" s="3"/>
      <c r="P26" s="4"/>
      <c r="Q26" s="5"/>
      <c r="R26" s="5"/>
      <c r="S26" s="3"/>
      <c r="T26" s="4"/>
      <c r="U26" s="3"/>
      <c r="V26" s="4"/>
      <c r="W26" s="3"/>
      <c r="X26" s="4"/>
      <c r="Y26" s="5"/>
      <c r="Z26" s="5"/>
      <c r="AA26" s="3"/>
      <c r="AB26" s="31"/>
      <c r="AC26" s="28"/>
      <c r="AD26" s="4"/>
      <c r="AE26" s="3"/>
      <c r="AF26" s="4"/>
      <c r="AG26" s="3"/>
      <c r="AH26" s="4"/>
      <c r="AI26" s="3"/>
    </row>
    <row r="27" spans="1:35" ht="14.4" customHeight="1">
      <c r="A27" s="9">
        <v>233</v>
      </c>
      <c r="B27" s="424" t="s">
        <v>176</v>
      </c>
      <c r="C27" s="425"/>
      <c r="D27" s="426"/>
      <c r="E27" s="422">
        <v>200</v>
      </c>
      <c r="F27" s="423"/>
      <c r="G27" s="420">
        <v>0</v>
      </c>
      <c r="H27" s="421"/>
      <c r="I27" s="254">
        <v>0</v>
      </c>
      <c r="J27" s="255"/>
      <c r="K27" s="420">
        <v>29</v>
      </c>
      <c r="L27" s="421"/>
      <c r="M27" s="427">
        <v>64</v>
      </c>
      <c r="N27" s="428"/>
      <c r="O27" s="420">
        <v>0.06</v>
      </c>
      <c r="P27" s="421"/>
      <c r="Q27" s="9">
        <v>0.23</v>
      </c>
      <c r="R27" s="9">
        <v>1.95</v>
      </c>
      <c r="S27" s="429">
        <v>0.05</v>
      </c>
      <c r="T27" s="430"/>
      <c r="U27" s="420">
        <v>0.05</v>
      </c>
      <c r="V27" s="421"/>
      <c r="W27" s="427">
        <v>0.53</v>
      </c>
      <c r="X27" s="428"/>
      <c r="Y27" s="10">
        <v>0</v>
      </c>
      <c r="Z27" s="17">
        <v>3.4000000000000002E-2</v>
      </c>
      <c r="AA27" s="429">
        <v>3.0000000000000001E-3</v>
      </c>
      <c r="AB27" s="430"/>
      <c r="AC27" s="427">
        <v>0</v>
      </c>
      <c r="AD27" s="428"/>
      <c r="AE27" s="420">
        <v>0.19</v>
      </c>
      <c r="AF27" s="421"/>
      <c r="AG27" s="427">
        <v>0.08</v>
      </c>
      <c r="AH27" s="428"/>
      <c r="AI27" s="254">
        <v>0.04</v>
      </c>
    </row>
    <row r="28" spans="1:35" ht="14.4" customHeight="1">
      <c r="A28" s="177" t="s">
        <v>16</v>
      </c>
      <c r="B28" s="942" t="s">
        <v>202</v>
      </c>
      <c r="C28" s="476"/>
      <c r="D28" s="943"/>
      <c r="E28" s="796">
        <v>30</v>
      </c>
      <c r="F28" s="419"/>
      <c r="G28" s="415">
        <v>2.4</v>
      </c>
      <c r="H28" s="416"/>
      <c r="I28" s="411">
        <v>5.0999999999999996</v>
      </c>
      <c r="J28" s="412"/>
      <c r="K28" s="415">
        <v>21</v>
      </c>
      <c r="L28" s="416"/>
      <c r="M28" s="411">
        <v>135</v>
      </c>
      <c r="N28" s="412"/>
      <c r="O28" s="515">
        <v>0.02</v>
      </c>
      <c r="P28" s="516"/>
      <c r="Q28" s="39">
        <v>0.01</v>
      </c>
      <c r="R28" s="42">
        <v>0</v>
      </c>
      <c r="S28" s="411">
        <v>0</v>
      </c>
      <c r="T28" s="412"/>
      <c r="U28" s="443">
        <v>0</v>
      </c>
      <c r="V28" s="419"/>
      <c r="W28" s="411">
        <v>8.1999999999999993</v>
      </c>
      <c r="X28" s="412"/>
      <c r="Y28" s="40">
        <v>17.399999999999999</v>
      </c>
      <c r="Z28" s="40">
        <v>0</v>
      </c>
      <c r="AA28" s="533">
        <v>0</v>
      </c>
      <c r="AB28" s="931"/>
      <c r="AC28" s="564">
        <v>0.17</v>
      </c>
      <c r="AD28" s="508"/>
      <c r="AE28" s="443">
        <v>0</v>
      </c>
      <c r="AF28" s="419"/>
      <c r="AG28" s="415">
        <v>3</v>
      </c>
      <c r="AH28" s="416"/>
      <c r="AI28" s="154">
        <v>0.2</v>
      </c>
    </row>
    <row r="29" spans="1:35" ht="14.4" customHeight="1">
      <c r="A29" s="217">
        <v>338</v>
      </c>
      <c r="B29" s="424" t="s">
        <v>159</v>
      </c>
      <c r="C29" s="425"/>
      <c r="D29" s="426"/>
      <c r="E29" s="413">
        <v>100</v>
      </c>
      <c r="F29" s="414"/>
      <c r="G29" s="427">
        <v>0.4</v>
      </c>
      <c r="H29" s="428"/>
      <c r="I29" s="406">
        <v>0.4</v>
      </c>
      <c r="J29" s="407"/>
      <c r="K29" s="427">
        <v>7.35</v>
      </c>
      <c r="L29" s="428"/>
      <c r="M29" s="427">
        <v>47</v>
      </c>
      <c r="N29" s="428"/>
      <c r="O29" s="420">
        <v>0.04</v>
      </c>
      <c r="P29" s="421"/>
      <c r="Q29" s="9">
        <v>0.02</v>
      </c>
      <c r="R29" s="8">
        <v>10</v>
      </c>
      <c r="S29" s="427">
        <v>0</v>
      </c>
      <c r="T29" s="428"/>
      <c r="U29" s="429">
        <v>2E-3</v>
      </c>
      <c r="V29" s="430"/>
      <c r="W29" s="420">
        <v>16</v>
      </c>
      <c r="X29" s="421"/>
      <c r="Y29" s="9">
        <v>11</v>
      </c>
      <c r="Z29" s="9">
        <v>0</v>
      </c>
      <c r="AA29" s="420">
        <v>0</v>
      </c>
      <c r="AB29" s="421"/>
      <c r="AC29" s="420">
        <v>1.7</v>
      </c>
      <c r="AD29" s="421"/>
      <c r="AE29" s="422">
        <v>0</v>
      </c>
      <c r="AF29" s="423"/>
      <c r="AG29" s="420">
        <v>5</v>
      </c>
      <c r="AH29" s="421"/>
      <c r="AI29" s="405">
        <v>0.12</v>
      </c>
    </row>
    <row r="30" spans="1:35" ht="14.4" customHeight="1">
      <c r="A30" s="22"/>
      <c r="B30" s="475" t="s">
        <v>4</v>
      </c>
      <c r="C30" s="476"/>
      <c r="D30" s="477"/>
      <c r="E30" s="381"/>
      <c r="F30" s="156"/>
      <c r="G30" s="161">
        <f>G29+G28+G27</f>
        <v>2.8</v>
      </c>
      <c r="H30" s="160">
        <v>7.91</v>
      </c>
      <c r="I30" s="161">
        <f>I29+I28+I27</f>
        <v>5.5</v>
      </c>
      <c r="J30" s="160">
        <v>6.64</v>
      </c>
      <c r="K30" s="157">
        <f>K29+K28+K27</f>
        <v>57.35</v>
      </c>
      <c r="L30" s="158"/>
      <c r="M30" s="155">
        <f>M29+M28+M27</f>
        <v>246</v>
      </c>
      <c r="N30" s="156" t="e">
        <f>N27+#REF!</f>
        <v>#REF!</v>
      </c>
      <c r="O30" s="166">
        <f>O29+O28+O27</f>
        <v>0.12</v>
      </c>
      <c r="P30" s="160"/>
      <c r="Q30" s="23">
        <f>Q29+Q28+Q27</f>
        <v>0.26</v>
      </c>
      <c r="R30" s="23">
        <f>R29+R28+R27</f>
        <v>11.95</v>
      </c>
      <c r="S30" s="159"/>
      <c r="T30" s="24">
        <f>T29+S28+S27</f>
        <v>0.05</v>
      </c>
      <c r="U30" s="159"/>
      <c r="V30" s="273">
        <f>V29+U28+U27</f>
        <v>0.05</v>
      </c>
      <c r="W30" s="159"/>
      <c r="X30" s="24">
        <f>X29+W28+W27</f>
        <v>8.7299999999999986</v>
      </c>
      <c r="Y30" s="26">
        <f>Y29+Y27+Y28</f>
        <v>28.4</v>
      </c>
      <c r="Z30" s="26">
        <f>Z29+Z28+Z27</f>
        <v>3.4000000000000002E-2</v>
      </c>
      <c r="AA30" s="159"/>
      <c r="AB30" s="274">
        <f>AB29+AA28+AA27</f>
        <v>3.0000000000000001E-3</v>
      </c>
      <c r="AC30" s="29">
        <f>AC29+AC28+AC27</f>
        <v>1.8699999999999999</v>
      </c>
      <c r="AD30" s="160"/>
      <c r="AE30" s="275">
        <f>AE29+AE28+AE27</f>
        <v>0.19</v>
      </c>
      <c r="AF30" s="4"/>
      <c r="AG30" s="27">
        <f>AG29+AG28+AG27</f>
        <v>8.08</v>
      </c>
      <c r="AH30" s="4"/>
      <c r="AI30" s="256">
        <f>AI29+AI28+AI27</f>
        <v>0.36</v>
      </c>
    </row>
    <row r="31" spans="1:35" ht="14.4" customHeight="1">
      <c r="A31" s="219"/>
      <c r="B31" s="475" t="s">
        <v>5</v>
      </c>
      <c r="C31" s="476"/>
      <c r="D31" s="477"/>
      <c r="E31" s="220"/>
      <c r="F31" s="211"/>
      <c r="G31" s="221">
        <f>G30+G24</f>
        <v>53.95</v>
      </c>
      <c r="H31" s="222">
        <f>G12+G22+H30</f>
        <v>59.06</v>
      </c>
      <c r="I31" s="221">
        <f>I30+I24</f>
        <v>56.33</v>
      </c>
      <c r="J31" s="222">
        <f>I12+I22+J30</f>
        <v>57.47</v>
      </c>
      <c r="K31" s="212">
        <f>K30+K24</f>
        <v>252.71</v>
      </c>
      <c r="L31" s="163"/>
      <c r="M31" s="155">
        <f>M30+M24</f>
        <v>1733.3000000000002</v>
      </c>
      <c r="N31" s="162" t="e">
        <f>N30+M22+M12</f>
        <v>#REF!</v>
      </c>
      <c r="O31" s="161">
        <f>O30+O24</f>
        <v>0.91</v>
      </c>
      <c r="P31" s="160"/>
      <c r="Q31" s="23">
        <f>Q30+Q24</f>
        <v>1.08</v>
      </c>
      <c r="R31" s="23">
        <f>R30+R24</f>
        <v>53.239999999999995</v>
      </c>
      <c r="S31" s="159"/>
      <c r="T31" s="24">
        <f>T30+S25</f>
        <v>0.16399999999999998</v>
      </c>
      <c r="U31" s="159"/>
      <c r="V31" s="24">
        <f>V30+U24</f>
        <v>0.16200000000000001</v>
      </c>
      <c r="W31" s="159"/>
      <c r="X31" s="25">
        <f>X30+W24</f>
        <v>302.91000000000003</v>
      </c>
      <c r="Y31" s="23">
        <f>Y30+Y24</f>
        <v>541.54300000000001</v>
      </c>
      <c r="Z31" s="26">
        <f>Z30+Z25</f>
        <v>1.464</v>
      </c>
      <c r="AA31" s="159"/>
      <c r="AB31" s="32">
        <f>AB30+AA24</f>
        <v>0.72699999999999998</v>
      </c>
      <c r="AC31" s="29">
        <f>AC30+AC24</f>
        <v>644.25</v>
      </c>
      <c r="AD31" s="160"/>
      <c r="AE31" s="27">
        <f>AE30+AE25</f>
        <v>0.58499999999999996</v>
      </c>
      <c r="AF31" s="4"/>
      <c r="AG31" s="27">
        <f>AG30+AG24</f>
        <v>183.32000000000002</v>
      </c>
      <c r="AH31" s="4"/>
      <c r="AI31" s="27">
        <f>AI30+AI24</f>
        <v>7.49</v>
      </c>
    </row>
    <row r="32" spans="1:35" ht="5.4" hidden="1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1"/>
      <c r="AC32" s="120"/>
      <c r="AD32" s="120"/>
      <c r="AE32" s="120"/>
      <c r="AF32" s="120"/>
      <c r="AG32" s="120"/>
      <c r="AH32" s="120"/>
      <c r="AI32" s="120"/>
    </row>
    <row r="33" spans="1:35" ht="44.4" customHeight="1">
      <c r="A33" s="873" t="s">
        <v>199</v>
      </c>
      <c r="B33" s="874"/>
      <c r="C33" s="874"/>
      <c r="D33" s="874"/>
      <c r="E33" s="874"/>
      <c r="F33" s="874"/>
      <c r="G33" s="874"/>
      <c r="H33" s="874"/>
      <c r="I33" s="874"/>
      <c r="J33" s="874"/>
      <c r="K33" s="874"/>
      <c r="L33" s="874"/>
      <c r="M33" s="874"/>
      <c r="N33" s="874"/>
      <c r="O33" s="874"/>
      <c r="P33" s="874"/>
      <c r="Q33" s="874"/>
      <c r="R33" s="874"/>
      <c r="S33" s="874"/>
      <c r="T33" s="874"/>
      <c r="U33" s="874"/>
      <c r="V33" s="874"/>
      <c r="W33" s="874"/>
      <c r="X33" s="874"/>
      <c r="Y33" s="874"/>
      <c r="Z33" s="874"/>
      <c r="AA33" s="874"/>
      <c r="AB33" s="874"/>
      <c r="AC33" s="874"/>
      <c r="AD33" s="874"/>
      <c r="AE33" s="874"/>
      <c r="AF33" s="874"/>
      <c r="AG33" s="874"/>
      <c r="AH33" s="874"/>
      <c r="AI33" s="874"/>
    </row>
    <row r="34" spans="1:35">
      <c r="A34" s="691" t="s">
        <v>68</v>
      </c>
      <c r="B34" s="799" t="s">
        <v>69</v>
      </c>
      <c r="C34" s="800"/>
      <c r="D34" s="801"/>
      <c r="E34" s="773" t="s">
        <v>50</v>
      </c>
      <c r="F34" s="774"/>
      <c r="G34" s="413" t="s">
        <v>70</v>
      </c>
      <c r="H34" s="547"/>
      <c r="I34" s="547"/>
      <c r="J34" s="547"/>
      <c r="K34" s="547"/>
      <c r="L34" s="414"/>
      <c r="M34" s="674" t="s">
        <v>112</v>
      </c>
      <c r="N34" s="675"/>
      <c r="O34" s="413" t="s">
        <v>71</v>
      </c>
      <c r="P34" s="547"/>
      <c r="Q34" s="547"/>
      <c r="R34" s="547"/>
      <c r="S34" s="547"/>
      <c r="T34" s="547"/>
      <c r="U34" s="547"/>
      <c r="V34" s="414"/>
      <c r="W34" s="413" t="s">
        <v>72</v>
      </c>
      <c r="X34" s="547"/>
      <c r="Y34" s="547"/>
      <c r="Z34" s="547"/>
      <c r="AA34" s="547"/>
      <c r="AB34" s="547"/>
      <c r="AC34" s="547"/>
      <c r="AD34" s="547"/>
      <c r="AE34" s="547"/>
      <c r="AF34" s="547"/>
      <c r="AG34" s="547"/>
      <c r="AH34" s="547"/>
      <c r="AI34" s="547"/>
    </row>
    <row r="35" spans="1:35" ht="19.95" customHeight="1">
      <c r="A35" s="692"/>
      <c r="B35" s="802"/>
      <c r="C35" s="803"/>
      <c r="D35" s="804"/>
      <c r="E35" s="775"/>
      <c r="F35" s="776"/>
      <c r="G35" s="592" t="s">
        <v>73</v>
      </c>
      <c r="H35" s="593"/>
      <c r="I35" s="592" t="s">
        <v>74</v>
      </c>
      <c r="J35" s="593"/>
      <c r="K35" s="592" t="s">
        <v>75</v>
      </c>
      <c r="L35" s="593"/>
      <c r="M35" s="676"/>
      <c r="N35" s="677"/>
      <c r="O35" s="592" t="s">
        <v>76</v>
      </c>
      <c r="P35" s="593"/>
      <c r="Q35" s="16" t="s">
        <v>77</v>
      </c>
      <c r="R35" s="16" t="s">
        <v>78</v>
      </c>
      <c r="S35" s="592" t="s">
        <v>79</v>
      </c>
      <c r="T35" s="593"/>
      <c r="U35" s="592" t="s">
        <v>80</v>
      </c>
      <c r="V35" s="593"/>
      <c r="W35" s="592" t="s">
        <v>81</v>
      </c>
      <c r="X35" s="593"/>
      <c r="Y35" s="16" t="s">
        <v>82</v>
      </c>
      <c r="Z35" s="16" t="s">
        <v>83</v>
      </c>
      <c r="AA35" s="592" t="s">
        <v>84</v>
      </c>
      <c r="AB35" s="593"/>
      <c r="AC35" s="592" t="s">
        <v>85</v>
      </c>
      <c r="AD35" s="593"/>
      <c r="AE35" s="592" t="s">
        <v>86</v>
      </c>
      <c r="AF35" s="593"/>
      <c r="AG35" s="592" t="s">
        <v>87</v>
      </c>
      <c r="AH35" s="593"/>
      <c r="AI35" s="110" t="s">
        <v>88</v>
      </c>
    </row>
    <row r="36" spans="1:35">
      <c r="A36" s="202">
        <v>1</v>
      </c>
      <c r="B36" s="796">
        <v>2</v>
      </c>
      <c r="C36" s="1009"/>
      <c r="D36" s="797"/>
      <c r="E36" s="796">
        <v>3</v>
      </c>
      <c r="F36" s="797"/>
      <c r="G36" s="796">
        <v>4</v>
      </c>
      <c r="H36" s="797"/>
      <c r="I36" s="796">
        <v>5</v>
      </c>
      <c r="J36" s="797"/>
      <c r="K36" s="796">
        <v>6</v>
      </c>
      <c r="L36" s="797"/>
      <c r="M36" s="796">
        <v>7</v>
      </c>
      <c r="N36" s="797"/>
      <c r="O36" s="796">
        <v>8</v>
      </c>
      <c r="P36" s="797"/>
      <c r="Q36" s="202">
        <v>9</v>
      </c>
      <c r="R36" s="202">
        <v>10</v>
      </c>
      <c r="S36" s="796">
        <v>11</v>
      </c>
      <c r="T36" s="797"/>
      <c r="U36" s="796">
        <v>12</v>
      </c>
      <c r="V36" s="797"/>
      <c r="W36" s="796">
        <v>13</v>
      </c>
      <c r="X36" s="797"/>
      <c r="Y36" s="202">
        <v>14</v>
      </c>
      <c r="Z36" s="202">
        <v>15</v>
      </c>
      <c r="AA36" s="796">
        <v>16</v>
      </c>
      <c r="AB36" s="797"/>
      <c r="AC36" s="796">
        <v>17</v>
      </c>
      <c r="AD36" s="797"/>
      <c r="AE36" s="796">
        <v>18</v>
      </c>
      <c r="AF36" s="797"/>
      <c r="AG36" s="796">
        <v>19</v>
      </c>
      <c r="AH36" s="797"/>
      <c r="AI36" s="195">
        <v>20</v>
      </c>
    </row>
    <row r="37" spans="1:35">
      <c r="A37" s="1021" t="s">
        <v>186</v>
      </c>
      <c r="B37" s="1022"/>
      <c r="C37" s="1022"/>
      <c r="D37" s="371"/>
      <c r="E37" s="370"/>
      <c r="F37" s="371"/>
      <c r="G37" s="370"/>
      <c r="H37" s="371"/>
      <c r="I37" s="370"/>
      <c r="J37" s="371"/>
      <c r="K37" s="370"/>
      <c r="L37" s="371"/>
      <c r="M37" s="370"/>
      <c r="N37" s="371"/>
      <c r="O37" s="370"/>
      <c r="P37" s="371"/>
      <c r="Q37" s="202"/>
      <c r="R37" s="202"/>
      <c r="S37" s="370"/>
      <c r="T37" s="371"/>
      <c r="U37" s="370"/>
      <c r="V37" s="371"/>
      <c r="W37" s="370"/>
      <c r="X37" s="371"/>
      <c r="Y37" s="202"/>
      <c r="Z37" s="202"/>
      <c r="AA37" s="370"/>
      <c r="AB37" s="371"/>
      <c r="AC37" s="370"/>
      <c r="AD37" s="371"/>
      <c r="AE37" s="370"/>
      <c r="AF37" s="371"/>
      <c r="AG37" s="370"/>
      <c r="AH37" s="371"/>
      <c r="AI37" s="370"/>
    </row>
    <row r="38" spans="1:35">
      <c r="A38" s="217">
        <v>338</v>
      </c>
      <c r="B38" s="424" t="s">
        <v>159</v>
      </c>
      <c r="C38" s="425"/>
      <c r="D38" s="426"/>
      <c r="E38" s="413">
        <v>100</v>
      </c>
      <c r="F38" s="414"/>
      <c r="G38" s="427">
        <v>0.4</v>
      </c>
      <c r="H38" s="428"/>
      <c r="I38" s="193">
        <v>0.4</v>
      </c>
      <c r="J38" s="194"/>
      <c r="K38" s="427">
        <v>7.35</v>
      </c>
      <c r="L38" s="428"/>
      <c r="M38" s="427">
        <v>47</v>
      </c>
      <c r="N38" s="428"/>
      <c r="O38" s="420">
        <v>0.04</v>
      </c>
      <c r="P38" s="421"/>
      <c r="Q38" s="9">
        <v>0.02</v>
      </c>
      <c r="R38" s="8">
        <v>10</v>
      </c>
      <c r="S38" s="427">
        <v>0</v>
      </c>
      <c r="T38" s="428"/>
      <c r="U38" s="429">
        <v>2E-3</v>
      </c>
      <c r="V38" s="430"/>
      <c r="W38" s="420">
        <v>16</v>
      </c>
      <c r="X38" s="421"/>
      <c r="Y38" s="9">
        <v>11</v>
      </c>
      <c r="Z38" s="9">
        <v>0</v>
      </c>
      <c r="AA38" s="420">
        <v>0</v>
      </c>
      <c r="AB38" s="421"/>
      <c r="AC38" s="420">
        <v>1.7</v>
      </c>
      <c r="AD38" s="421"/>
      <c r="AE38" s="422">
        <v>0</v>
      </c>
      <c r="AF38" s="423"/>
      <c r="AG38" s="420">
        <v>5</v>
      </c>
      <c r="AH38" s="421"/>
      <c r="AI38" s="192">
        <v>0.12</v>
      </c>
    </row>
    <row r="39" spans="1:35">
      <c r="A39" s="836">
        <v>3.01</v>
      </c>
      <c r="B39" s="837"/>
      <c r="C39" s="81" t="s">
        <v>53</v>
      </c>
      <c r="D39" s="548">
        <v>10</v>
      </c>
      <c r="E39" s="549"/>
      <c r="F39" s="486">
        <v>2.3199999999999998</v>
      </c>
      <c r="G39" s="487"/>
      <c r="H39" s="486">
        <v>2.95</v>
      </c>
      <c r="I39" s="487"/>
      <c r="J39" s="486">
        <v>0</v>
      </c>
      <c r="K39" s="487"/>
      <c r="L39" s="834">
        <v>36.4</v>
      </c>
      <c r="M39" s="835"/>
      <c r="N39" s="515">
        <v>0</v>
      </c>
      <c r="O39" s="516"/>
      <c r="P39" s="39">
        <v>0.03</v>
      </c>
      <c r="Q39" s="66">
        <v>0.03</v>
      </c>
      <c r="R39" s="606">
        <v>7.0000000000000007E-2</v>
      </c>
      <c r="S39" s="607"/>
      <c r="T39" s="411">
        <v>0.01</v>
      </c>
      <c r="U39" s="412"/>
      <c r="V39" s="415">
        <v>0</v>
      </c>
      <c r="W39" s="416"/>
      <c r="X39" s="67">
        <v>88</v>
      </c>
      <c r="Y39" s="40">
        <v>50</v>
      </c>
      <c r="Z39" s="608">
        <v>0.01</v>
      </c>
      <c r="AA39" s="609"/>
      <c r="AB39" s="191">
        <v>0.01</v>
      </c>
      <c r="AC39" s="189">
        <v>8.8000000000000007</v>
      </c>
      <c r="AD39" s="415">
        <v>0</v>
      </c>
      <c r="AE39" s="416"/>
      <c r="AF39" s="606">
        <v>3.5</v>
      </c>
      <c r="AG39" s="607"/>
      <c r="AH39" s="606">
        <v>0.1</v>
      </c>
      <c r="AI39" s="607"/>
    </row>
    <row r="40" spans="1:35" ht="14.4" customHeight="1">
      <c r="A40" s="150">
        <v>71.14</v>
      </c>
      <c r="B40" s="628" t="s">
        <v>141</v>
      </c>
      <c r="C40" s="1008"/>
      <c r="D40" s="629"/>
      <c r="E40" s="757">
        <v>200</v>
      </c>
      <c r="F40" s="419"/>
      <c r="G40" s="411">
        <v>6.1</v>
      </c>
      <c r="H40" s="412"/>
      <c r="I40" s="411">
        <v>10.7</v>
      </c>
      <c r="J40" s="412"/>
      <c r="K40" s="411">
        <v>33.42</v>
      </c>
      <c r="L40" s="412"/>
      <c r="M40" s="411">
        <v>251</v>
      </c>
      <c r="N40" s="412"/>
      <c r="O40" s="411">
        <v>0.28999999999999998</v>
      </c>
      <c r="P40" s="412"/>
      <c r="Q40" s="39">
        <v>0.26</v>
      </c>
      <c r="R40" s="39">
        <v>1.17</v>
      </c>
      <c r="S40" s="515">
        <v>7.1999999999999995E-2</v>
      </c>
      <c r="T40" s="516"/>
      <c r="U40" s="411">
        <v>0.01</v>
      </c>
      <c r="V40" s="412"/>
      <c r="W40" s="415">
        <v>197.1</v>
      </c>
      <c r="X40" s="416"/>
      <c r="Y40" s="39">
        <v>130.53</v>
      </c>
      <c r="Z40" s="39">
        <v>0.08</v>
      </c>
      <c r="AA40" s="515">
        <v>1.7999999999999999E-2</v>
      </c>
      <c r="AB40" s="516"/>
      <c r="AC40" s="411">
        <v>87.26</v>
      </c>
      <c r="AD40" s="412"/>
      <c r="AE40" s="411">
        <v>0.02</v>
      </c>
      <c r="AF40" s="412"/>
      <c r="AG40" s="411">
        <v>30.12</v>
      </c>
      <c r="AH40" s="412"/>
      <c r="AI40" s="164">
        <v>0.7</v>
      </c>
    </row>
    <row r="41" spans="1:35" ht="14.4" customHeight="1">
      <c r="A41" s="39">
        <v>303.16000000000003</v>
      </c>
      <c r="B41" s="465" t="s">
        <v>150</v>
      </c>
      <c r="C41" s="425"/>
      <c r="D41" s="426"/>
      <c r="E41" s="443">
        <v>200</v>
      </c>
      <c r="F41" s="419"/>
      <c r="G41" s="411">
        <v>5</v>
      </c>
      <c r="H41" s="412"/>
      <c r="I41" s="411">
        <v>3.2</v>
      </c>
      <c r="J41" s="412"/>
      <c r="K41" s="411">
        <v>24.66</v>
      </c>
      <c r="L41" s="412"/>
      <c r="M41" s="411">
        <v>141.28</v>
      </c>
      <c r="N41" s="412"/>
      <c r="O41" s="411">
        <v>0.04</v>
      </c>
      <c r="P41" s="412"/>
      <c r="Q41" s="39">
        <v>0.15</v>
      </c>
      <c r="R41" s="40">
        <v>1.3</v>
      </c>
      <c r="S41" s="515">
        <v>0.03</v>
      </c>
      <c r="T41" s="516"/>
      <c r="U41" s="411">
        <v>0.03</v>
      </c>
      <c r="V41" s="412"/>
      <c r="W41" s="415">
        <v>120.4</v>
      </c>
      <c r="X41" s="416"/>
      <c r="Y41" s="40">
        <v>90</v>
      </c>
      <c r="Z41" s="41">
        <v>0.2</v>
      </c>
      <c r="AA41" s="515">
        <v>0.25</v>
      </c>
      <c r="AB41" s="516"/>
      <c r="AC41" s="415">
        <v>187.9</v>
      </c>
      <c r="AD41" s="416"/>
      <c r="AE41" s="515">
        <v>0.09</v>
      </c>
      <c r="AF41" s="516"/>
      <c r="AG41" s="415">
        <v>14</v>
      </c>
      <c r="AH41" s="416"/>
      <c r="AI41" s="170">
        <v>0.12</v>
      </c>
    </row>
    <row r="42" spans="1:35" ht="14.4" customHeight="1">
      <c r="A42" s="39" t="s">
        <v>7</v>
      </c>
      <c r="B42" s="465" t="s">
        <v>59</v>
      </c>
      <c r="C42" s="425"/>
      <c r="D42" s="426"/>
      <c r="E42" s="443">
        <v>60</v>
      </c>
      <c r="F42" s="419"/>
      <c r="G42" s="411">
        <v>4.5</v>
      </c>
      <c r="H42" s="412"/>
      <c r="I42" s="411">
        <v>1.7</v>
      </c>
      <c r="J42" s="412"/>
      <c r="K42" s="411">
        <v>17.7</v>
      </c>
      <c r="L42" s="412"/>
      <c r="M42" s="415">
        <v>157.19999999999999</v>
      </c>
      <c r="N42" s="416"/>
      <c r="O42" s="411">
        <v>0.16</v>
      </c>
      <c r="P42" s="412"/>
      <c r="Q42" s="39">
        <v>0.05</v>
      </c>
      <c r="R42" s="39">
        <v>0</v>
      </c>
      <c r="S42" s="415">
        <v>0</v>
      </c>
      <c r="T42" s="416"/>
      <c r="U42" s="415">
        <v>0</v>
      </c>
      <c r="V42" s="416"/>
      <c r="W42" s="415">
        <v>19</v>
      </c>
      <c r="X42" s="416"/>
      <c r="Y42" s="40">
        <v>85</v>
      </c>
      <c r="Z42" s="41">
        <v>0</v>
      </c>
      <c r="AA42" s="515">
        <v>0</v>
      </c>
      <c r="AB42" s="516"/>
      <c r="AC42" s="411">
        <v>92</v>
      </c>
      <c r="AD42" s="412"/>
      <c r="AE42" s="590">
        <v>0</v>
      </c>
      <c r="AF42" s="591"/>
      <c r="AG42" s="415">
        <v>13.65</v>
      </c>
      <c r="AH42" s="416"/>
      <c r="AI42" s="164">
        <v>1.2</v>
      </c>
    </row>
    <row r="43" spans="1:35">
      <c r="A43" s="465" t="s">
        <v>169</v>
      </c>
      <c r="B43" s="425"/>
      <c r="C43" s="425"/>
      <c r="D43" s="425"/>
      <c r="E43" s="425"/>
      <c r="F43" s="426"/>
      <c r="G43" s="411">
        <f>G42+G41+G40+F39+G38</f>
        <v>18.319999999999997</v>
      </c>
      <c r="H43" s="412"/>
      <c r="I43" s="411">
        <f>I42+I41+I40+H39+I38</f>
        <v>18.95</v>
      </c>
      <c r="J43" s="412"/>
      <c r="K43" s="411">
        <f>K42+K41+K40+J39+K38</f>
        <v>83.13</v>
      </c>
      <c r="L43" s="412"/>
      <c r="M43" s="411">
        <f>M42+M41+M40+L39+M38</f>
        <v>632.88</v>
      </c>
      <c r="N43" s="412"/>
      <c r="O43" s="411">
        <f>O42+O41+O40+N39+O38</f>
        <v>0.53</v>
      </c>
      <c r="P43" s="412"/>
      <c r="Q43" s="39">
        <f>Q42+Q41+Q40+Q39+Q38</f>
        <v>0.51</v>
      </c>
      <c r="R43" s="39">
        <f>R42+R41+R40+R39+R38+R36</f>
        <v>22.54</v>
      </c>
      <c r="S43" s="411">
        <f>S42+S41+S40+T39+S38+S36</f>
        <v>11.112</v>
      </c>
      <c r="T43" s="412"/>
      <c r="U43" s="411">
        <f>U42+U41+U40+V39+U38+U36</f>
        <v>12.042</v>
      </c>
      <c r="V43" s="412"/>
      <c r="W43" s="411">
        <f>W42+W41+W40+X39+W38+W36</f>
        <v>453.5</v>
      </c>
      <c r="X43" s="412"/>
      <c r="Y43" s="39">
        <f>Y42+Y41+Y40+Y39+Y38</f>
        <v>366.53</v>
      </c>
      <c r="Z43" s="39">
        <f>Z42+Z41+Z40</f>
        <v>0.28000000000000003</v>
      </c>
      <c r="AA43" s="411">
        <f>AA42+AA41+AA40</f>
        <v>0.26800000000000002</v>
      </c>
      <c r="AB43" s="412"/>
      <c r="AC43" s="411">
        <f>AC42+AC41+AC40+AC39+AC38</f>
        <v>377.65999999999997</v>
      </c>
      <c r="AD43" s="412"/>
      <c r="AE43" s="411">
        <f>AE42+AE41+AE40</f>
        <v>0.11</v>
      </c>
      <c r="AF43" s="412"/>
      <c r="AG43" s="411">
        <f>AG42+AG41+AG40+AF39+AG38</f>
        <v>66.27</v>
      </c>
      <c r="AH43" s="412"/>
      <c r="AI43" s="98">
        <f>AI42+AI41+AI40+AH39+AI36</f>
        <v>22.12</v>
      </c>
    </row>
    <row r="44" spans="1:35">
      <c r="A44" s="1023" t="s">
        <v>92</v>
      </c>
      <c r="B44" s="1024"/>
      <c r="C44" s="1024"/>
      <c r="D44" s="1024"/>
      <c r="E44" s="1024"/>
      <c r="F44" s="1024"/>
      <c r="G44" s="1024"/>
      <c r="H44" s="1024"/>
      <c r="I44" s="1024"/>
      <c r="J44" s="1024"/>
      <c r="K44" s="1024"/>
      <c r="L44" s="1024"/>
      <c r="M44" s="1024"/>
      <c r="N44" s="1024"/>
      <c r="O44" s="1024"/>
      <c r="P44" s="1024"/>
      <c r="Q44" s="1024"/>
      <c r="R44" s="1024"/>
      <c r="S44" s="1024"/>
      <c r="T44" s="1024"/>
      <c r="U44" s="1024"/>
      <c r="V44" s="1024"/>
      <c r="W44" s="1024"/>
      <c r="X44" s="1024"/>
      <c r="Y44" s="1024"/>
      <c r="Z44" s="1024"/>
      <c r="AA44" s="1024"/>
      <c r="AB44" s="1024"/>
      <c r="AC44" s="1024"/>
      <c r="AD44" s="1024"/>
      <c r="AE44" s="1024"/>
      <c r="AF44" s="1024"/>
      <c r="AG44" s="1024"/>
      <c r="AH44" s="1024"/>
      <c r="AI44" s="1024"/>
    </row>
    <row r="45" spans="1:35" ht="14.4" customHeight="1">
      <c r="A45" s="217">
        <v>49</v>
      </c>
      <c r="B45" s="542" t="s">
        <v>99</v>
      </c>
      <c r="C45" s="543"/>
      <c r="D45" s="544"/>
      <c r="E45" s="527">
        <v>60</v>
      </c>
      <c r="F45" s="528"/>
      <c r="G45" s="525">
        <v>1.9</v>
      </c>
      <c r="H45" s="526"/>
      <c r="I45" s="525">
        <v>2.5</v>
      </c>
      <c r="J45" s="526"/>
      <c r="K45" s="525">
        <v>7.8</v>
      </c>
      <c r="L45" s="526"/>
      <c r="M45" s="525">
        <v>61</v>
      </c>
      <c r="N45" s="526"/>
      <c r="O45" s="525">
        <v>0.05</v>
      </c>
      <c r="P45" s="526"/>
      <c r="Q45" s="217">
        <v>0.03</v>
      </c>
      <c r="R45" s="217">
        <v>23</v>
      </c>
      <c r="S45" s="525">
        <v>0.03</v>
      </c>
      <c r="T45" s="526"/>
      <c r="U45" s="527">
        <v>0</v>
      </c>
      <c r="V45" s="528"/>
      <c r="W45" s="529">
        <v>29.4</v>
      </c>
      <c r="X45" s="530"/>
      <c r="Y45" s="217">
        <v>43.3</v>
      </c>
      <c r="Z45" s="217">
        <v>0</v>
      </c>
      <c r="AA45" s="525">
        <v>0.04</v>
      </c>
      <c r="AB45" s="526"/>
      <c r="AC45" s="525">
        <v>51.03</v>
      </c>
      <c r="AD45" s="526"/>
      <c r="AE45" s="531">
        <v>1E-3</v>
      </c>
      <c r="AF45" s="532"/>
      <c r="AG45" s="525">
        <v>14.7</v>
      </c>
      <c r="AH45" s="526"/>
      <c r="AI45" s="277">
        <v>0.65</v>
      </c>
    </row>
    <row r="46" spans="1:35">
      <c r="A46" s="7">
        <v>68</v>
      </c>
      <c r="B46" s="465" t="s">
        <v>143</v>
      </c>
      <c r="C46" s="425"/>
      <c r="D46" s="426"/>
      <c r="E46" s="548">
        <v>60</v>
      </c>
      <c r="F46" s="549"/>
      <c r="G46" s="411">
        <v>1.03</v>
      </c>
      <c r="H46" s="412"/>
      <c r="I46" s="411">
        <v>4.2</v>
      </c>
      <c r="J46" s="412"/>
      <c r="K46" s="411">
        <v>3.2</v>
      </c>
      <c r="L46" s="412"/>
      <c r="M46" s="411">
        <v>55.8</v>
      </c>
      <c r="N46" s="412"/>
      <c r="O46" s="411">
        <v>0.6</v>
      </c>
      <c r="P46" s="412"/>
      <c r="Q46" s="41">
        <v>0.85</v>
      </c>
      <c r="R46" s="40">
        <v>8.8979999999999997</v>
      </c>
      <c r="S46" s="515">
        <v>0.05</v>
      </c>
      <c r="T46" s="516"/>
      <c r="U46" s="518">
        <v>0</v>
      </c>
      <c r="V46" s="519"/>
      <c r="W46" s="411">
        <v>29.07</v>
      </c>
      <c r="X46" s="412"/>
      <c r="Y46" s="39">
        <v>24.09</v>
      </c>
      <c r="Z46" s="39">
        <v>0.06</v>
      </c>
      <c r="AA46" s="411">
        <v>0.02</v>
      </c>
      <c r="AB46" s="412"/>
      <c r="AC46" s="411">
        <v>170.94</v>
      </c>
      <c r="AD46" s="412"/>
      <c r="AE46" s="515">
        <v>6.0000000000000001E-3</v>
      </c>
      <c r="AF46" s="516"/>
      <c r="AG46" s="411">
        <v>13.12</v>
      </c>
      <c r="AH46" s="412"/>
      <c r="AI46" s="98">
        <v>0.55000000000000004</v>
      </c>
    </row>
    <row r="47" spans="1:35">
      <c r="A47" s="69">
        <v>124.26</v>
      </c>
      <c r="B47" s="830" t="s">
        <v>103</v>
      </c>
      <c r="C47" s="831"/>
      <c r="D47" s="832"/>
      <c r="E47" s="413" t="s">
        <v>24</v>
      </c>
      <c r="F47" s="414"/>
      <c r="G47" s="415">
        <v>1.76</v>
      </c>
      <c r="H47" s="416"/>
      <c r="I47" s="411">
        <v>3.96</v>
      </c>
      <c r="J47" s="412"/>
      <c r="K47" s="415">
        <v>16.3</v>
      </c>
      <c r="L47" s="416"/>
      <c r="M47" s="411">
        <v>171.8</v>
      </c>
      <c r="N47" s="412"/>
      <c r="O47" s="411">
        <v>0.05</v>
      </c>
      <c r="P47" s="412"/>
      <c r="Q47" s="41">
        <v>3.7999999999999999E-2</v>
      </c>
      <c r="R47" s="40">
        <v>12.6</v>
      </c>
      <c r="S47" s="515">
        <v>0</v>
      </c>
      <c r="T47" s="516"/>
      <c r="U47" s="443">
        <v>0</v>
      </c>
      <c r="V47" s="419"/>
      <c r="W47" s="415">
        <v>39.4</v>
      </c>
      <c r="X47" s="416"/>
      <c r="Y47" s="40">
        <v>39.200000000000003</v>
      </c>
      <c r="Z47" s="40">
        <v>0</v>
      </c>
      <c r="AA47" s="415">
        <v>0</v>
      </c>
      <c r="AB47" s="416"/>
      <c r="AC47" s="411">
        <v>30.66</v>
      </c>
      <c r="AD47" s="412"/>
      <c r="AE47" s="515">
        <v>0</v>
      </c>
      <c r="AF47" s="516"/>
      <c r="AG47" s="415">
        <v>17.7</v>
      </c>
      <c r="AH47" s="416"/>
      <c r="AI47" s="98">
        <v>0.66</v>
      </c>
    </row>
    <row r="48" spans="1:35">
      <c r="A48" s="39">
        <v>30</v>
      </c>
      <c r="B48" s="465" t="s">
        <v>136</v>
      </c>
      <c r="C48" s="425"/>
      <c r="D48" s="426"/>
      <c r="E48" s="413">
        <v>100</v>
      </c>
      <c r="F48" s="414"/>
      <c r="G48" s="415">
        <v>20.2</v>
      </c>
      <c r="H48" s="416"/>
      <c r="I48" s="411">
        <v>12.07</v>
      </c>
      <c r="J48" s="412"/>
      <c r="K48" s="415">
        <v>2.08</v>
      </c>
      <c r="L48" s="416"/>
      <c r="M48" s="411">
        <v>197.23</v>
      </c>
      <c r="N48" s="412"/>
      <c r="O48" s="98">
        <v>0.12</v>
      </c>
      <c r="P48" s="99"/>
      <c r="Q48" s="41">
        <v>0.13</v>
      </c>
      <c r="R48" s="40">
        <v>2.63</v>
      </c>
      <c r="S48" s="100"/>
      <c r="T48" s="101">
        <v>0.03</v>
      </c>
      <c r="U48" s="105"/>
      <c r="V48" s="108">
        <v>0</v>
      </c>
      <c r="W48" s="102"/>
      <c r="X48" s="103">
        <v>149.5</v>
      </c>
      <c r="Y48" s="40">
        <v>297.62</v>
      </c>
      <c r="Z48" s="117">
        <v>0.14000000000000001</v>
      </c>
      <c r="AA48" s="102"/>
      <c r="AB48" s="118">
        <v>0.01</v>
      </c>
      <c r="AC48" s="119">
        <v>35.93</v>
      </c>
      <c r="AD48" s="99"/>
      <c r="AE48" s="100">
        <v>1.7000000000000001E-2</v>
      </c>
      <c r="AF48" s="101"/>
      <c r="AG48" s="102">
        <v>65.099999999999994</v>
      </c>
      <c r="AH48" s="103"/>
      <c r="AI48" s="98">
        <v>1.94</v>
      </c>
    </row>
    <row r="49" spans="1:35" ht="14.4" customHeight="1">
      <c r="A49" s="411">
        <v>520.08000000000004</v>
      </c>
      <c r="B49" s="412"/>
      <c r="C49" s="81" t="s">
        <v>113</v>
      </c>
      <c r="D49" s="443">
        <v>150</v>
      </c>
      <c r="E49" s="419"/>
      <c r="F49" s="411">
        <v>3.25</v>
      </c>
      <c r="G49" s="412"/>
      <c r="H49" s="411">
        <v>9.25</v>
      </c>
      <c r="I49" s="412"/>
      <c r="J49" s="411">
        <v>22.02</v>
      </c>
      <c r="K49" s="412"/>
      <c r="L49" s="411">
        <v>138.76</v>
      </c>
      <c r="M49" s="412"/>
      <c r="N49" s="411">
        <v>0.16</v>
      </c>
      <c r="O49" s="412"/>
      <c r="P49" s="39">
        <v>0.13</v>
      </c>
      <c r="Q49" s="117">
        <v>2.5000000000000001E-2</v>
      </c>
      <c r="R49" s="411">
        <v>0.06</v>
      </c>
      <c r="S49" s="412"/>
      <c r="T49" s="411">
        <v>0.05</v>
      </c>
      <c r="U49" s="412"/>
      <c r="V49" s="518">
        <v>0.43</v>
      </c>
      <c r="W49" s="519"/>
      <c r="X49" s="39">
        <v>96.79</v>
      </c>
      <c r="Y49" s="39">
        <v>0</v>
      </c>
      <c r="Z49" s="411">
        <v>0</v>
      </c>
      <c r="AA49" s="417"/>
      <c r="AB49" s="44">
        <v>0</v>
      </c>
      <c r="AC49" s="44">
        <v>58</v>
      </c>
      <c r="AD49" s="417">
        <v>0.02</v>
      </c>
      <c r="AE49" s="412"/>
      <c r="AF49" s="415">
        <v>32.9</v>
      </c>
      <c r="AG49" s="416"/>
      <c r="AH49" s="411">
        <v>1.19</v>
      </c>
      <c r="AI49" s="412"/>
    </row>
    <row r="50" spans="1:35" ht="13.95" customHeight="1">
      <c r="A50" s="56">
        <v>407</v>
      </c>
      <c r="B50" s="465" t="s">
        <v>67</v>
      </c>
      <c r="C50" s="425"/>
      <c r="D50" s="426"/>
      <c r="E50" s="443">
        <v>200</v>
      </c>
      <c r="F50" s="419"/>
      <c r="G50" s="415">
        <v>0.2</v>
      </c>
      <c r="H50" s="416"/>
      <c r="I50" s="411">
        <v>0.6</v>
      </c>
      <c r="J50" s="412"/>
      <c r="K50" s="415">
        <v>22.2</v>
      </c>
      <c r="L50" s="416"/>
      <c r="M50" s="415">
        <v>86.4</v>
      </c>
      <c r="N50" s="416"/>
      <c r="O50" s="411">
        <v>0.02</v>
      </c>
      <c r="P50" s="412"/>
      <c r="Q50" s="40">
        <v>0.1</v>
      </c>
      <c r="R50" s="40">
        <v>4.8</v>
      </c>
      <c r="S50" s="443">
        <v>0</v>
      </c>
      <c r="T50" s="419"/>
      <c r="U50" s="443">
        <v>0</v>
      </c>
      <c r="V50" s="419"/>
      <c r="W50" s="415">
        <v>114</v>
      </c>
      <c r="X50" s="416"/>
      <c r="Y50" s="40">
        <v>28.7</v>
      </c>
      <c r="Z50" s="41">
        <v>7.8E-2</v>
      </c>
      <c r="AA50" s="415">
        <v>0.2</v>
      </c>
      <c r="AB50" s="416"/>
      <c r="AC50" s="415">
        <v>202</v>
      </c>
      <c r="AD50" s="416"/>
      <c r="AE50" s="443">
        <v>0</v>
      </c>
      <c r="AF50" s="419"/>
      <c r="AG50" s="415">
        <v>10</v>
      </c>
      <c r="AH50" s="416"/>
      <c r="AI50" s="169">
        <v>0.24</v>
      </c>
    </row>
    <row r="51" spans="1:35" ht="19.2" customHeight="1">
      <c r="A51" s="9" t="s">
        <v>7</v>
      </c>
      <c r="B51" s="465" t="s">
        <v>48</v>
      </c>
      <c r="C51" s="425"/>
      <c r="D51" s="426"/>
      <c r="E51" s="422">
        <v>50</v>
      </c>
      <c r="F51" s="423"/>
      <c r="G51" s="420">
        <v>1.53</v>
      </c>
      <c r="H51" s="421"/>
      <c r="I51" s="420">
        <v>0.3</v>
      </c>
      <c r="J51" s="421"/>
      <c r="K51" s="420">
        <v>19.100000000000001</v>
      </c>
      <c r="L51" s="421"/>
      <c r="M51" s="784">
        <v>90</v>
      </c>
      <c r="N51" s="785"/>
      <c r="O51" s="420">
        <v>0.12</v>
      </c>
      <c r="P51" s="421"/>
      <c r="Q51" s="9">
        <v>0.06</v>
      </c>
      <c r="R51" s="8">
        <v>0</v>
      </c>
      <c r="S51" s="422">
        <v>0</v>
      </c>
      <c r="T51" s="423"/>
      <c r="U51" s="422">
        <v>0</v>
      </c>
      <c r="V51" s="423"/>
      <c r="W51" s="420">
        <v>24.5</v>
      </c>
      <c r="X51" s="421"/>
      <c r="Y51" s="10">
        <v>110.6</v>
      </c>
      <c r="Z51" s="17">
        <v>1.7000000000000001E-2</v>
      </c>
      <c r="AA51" s="420">
        <v>0</v>
      </c>
      <c r="AB51" s="421"/>
      <c r="AC51" s="427">
        <v>17.100000000000001</v>
      </c>
      <c r="AD51" s="428"/>
      <c r="AE51" s="420">
        <v>0</v>
      </c>
      <c r="AF51" s="421"/>
      <c r="AG51" s="427">
        <v>32.9</v>
      </c>
      <c r="AH51" s="428"/>
      <c r="AI51" s="278">
        <v>1.33</v>
      </c>
    </row>
    <row r="52" spans="1:35" ht="14.4" customHeight="1">
      <c r="A52" s="70" t="s">
        <v>7</v>
      </c>
      <c r="B52" s="465" t="s">
        <v>8</v>
      </c>
      <c r="C52" s="425"/>
      <c r="D52" s="426"/>
      <c r="E52" s="422">
        <v>30</v>
      </c>
      <c r="F52" s="423"/>
      <c r="G52" s="840">
        <v>1.58</v>
      </c>
      <c r="H52" s="841"/>
      <c r="I52" s="840">
        <v>0.3</v>
      </c>
      <c r="J52" s="841"/>
      <c r="K52" s="784">
        <v>9.6</v>
      </c>
      <c r="L52" s="785"/>
      <c r="M52" s="784">
        <v>46.8</v>
      </c>
      <c r="N52" s="785"/>
      <c r="O52" s="536">
        <v>0.04</v>
      </c>
      <c r="P52" s="1031"/>
      <c r="Q52" s="70">
        <v>0.03</v>
      </c>
      <c r="R52" s="70">
        <v>0</v>
      </c>
      <c r="S52" s="478">
        <v>0</v>
      </c>
      <c r="T52" s="479"/>
      <c r="U52" s="478">
        <v>0</v>
      </c>
      <c r="V52" s="479"/>
      <c r="W52" s="478">
        <v>4.5999999999999996</v>
      </c>
      <c r="X52" s="479"/>
      <c r="Y52" s="70">
        <v>17.399999999999999</v>
      </c>
      <c r="Z52" s="70">
        <v>0</v>
      </c>
      <c r="AA52" s="478">
        <v>0</v>
      </c>
      <c r="AB52" s="479"/>
      <c r="AC52" s="478">
        <v>76.8</v>
      </c>
      <c r="AD52" s="479"/>
      <c r="AE52" s="478">
        <v>0</v>
      </c>
      <c r="AF52" s="479"/>
      <c r="AG52" s="478">
        <v>6.6</v>
      </c>
      <c r="AH52" s="479"/>
      <c r="AI52" s="109">
        <v>0.22</v>
      </c>
    </row>
    <row r="53" spans="1:35" ht="14.4" customHeight="1">
      <c r="A53" s="39"/>
      <c r="B53" s="413"/>
      <c r="C53" s="547"/>
      <c r="D53" s="414"/>
      <c r="E53" s="443"/>
      <c r="F53" s="419"/>
      <c r="G53" s="411"/>
      <c r="H53" s="412"/>
      <c r="I53" s="411"/>
      <c r="J53" s="412"/>
      <c r="K53" s="411"/>
      <c r="L53" s="412"/>
      <c r="M53" s="415"/>
      <c r="N53" s="416"/>
      <c r="O53" s="411"/>
      <c r="P53" s="412"/>
      <c r="Q53" s="39"/>
      <c r="R53" s="42">
        <v>0</v>
      </c>
      <c r="S53" s="443">
        <v>0</v>
      </c>
      <c r="T53" s="419"/>
      <c r="U53" s="443">
        <v>0</v>
      </c>
      <c r="V53" s="419"/>
      <c r="W53" s="411"/>
      <c r="X53" s="412"/>
      <c r="Y53" s="40"/>
      <c r="Z53" s="41"/>
      <c r="AA53" s="515"/>
      <c r="AB53" s="516"/>
      <c r="AC53" s="415"/>
      <c r="AD53" s="416"/>
      <c r="AE53" s="415"/>
      <c r="AF53" s="416"/>
      <c r="AG53" s="415"/>
      <c r="AH53" s="416"/>
      <c r="AI53" s="98"/>
    </row>
    <row r="54" spans="1:35">
      <c r="A54" s="809" t="s">
        <v>6</v>
      </c>
      <c r="B54" s="810"/>
      <c r="C54" s="810"/>
      <c r="D54" s="810"/>
      <c r="E54" s="810"/>
      <c r="F54" s="811"/>
      <c r="G54" s="521">
        <f>G52+G51+G50+F49+G48+G47+G45</f>
        <v>30.419999999999998</v>
      </c>
      <c r="H54" s="522"/>
      <c r="I54" s="521">
        <f>I52+I51+H49+I48+I47+I45</f>
        <v>28.380000000000003</v>
      </c>
      <c r="J54" s="522"/>
      <c r="K54" s="521">
        <f>K52+K51+K50+J49+K48+K47+K45</f>
        <v>99.1</v>
      </c>
      <c r="L54" s="522"/>
      <c r="M54" s="521">
        <f>M52+M51+M50+L49+M48+M47+M45</f>
        <v>791.99</v>
      </c>
      <c r="N54" s="659"/>
      <c r="O54" s="521">
        <f>O52+O51+O50+N49+O48+O47+O45</f>
        <v>0.56000000000000005</v>
      </c>
      <c r="P54" s="522"/>
      <c r="Q54" s="41">
        <f>Q52+Q51+Q49+Q48+Q47+Q45</f>
        <v>0.31299999999999994</v>
      </c>
      <c r="R54" s="39">
        <f>R50+R49+R48+R47+R45</f>
        <v>43.09</v>
      </c>
      <c r="S54" s="518">
        <f>T49+T48+S47+S45</f>
        <v>0.11</v>
      </c>
      <c r="T54" s="412"/>
      <c r="U54" s="411">
        <f>V49</f>
        <v>0.43</v>
      </c>
      <c r="V54" s="412"/>
      <c r="W54" s="411">
        <f>W52+W51+W50+X49+X48+W47+W45</f>
        <v>458.18999999999994</v>
      </c>
      <c r="X54" s="412"/>
      <c r="Y54" s="117">
        <f>Y52+Y51+Y50+Y48+Y47+Y45</f>
        <v>536.81999999999994</v>
      </c>
      <c r="Z54" s="39">
        <f>Z51+Z47+Z48+Z45</f>
        <v>0.15700000000000003</v>
      </c>
      <c r="AA54" s="411">
        <f>AB48+AA45</f>
        <v>0.05</v>
      </c>
      <c r="AB54" s="412"/>
      <c r="AC54" s="411">
        <f>AC52+AC51+AC50+AC49+AC48+AC47+AC45</f>
        <v>471.52</v>
      </c>
      <c r="AD54" s="412"/>
      <c r="AE54" s="411">
        <f>AD49+AE48+AE45</f>
        <v>3.8000000000000006E-2</v>
      </c>
      <c r="AF54" s="412"/>
      <c r="AG54" s="411">
        <f>AG52+AG51+AG50+AF49+AG48+AG47+AG45</f>
        <v>179.89999999999998</v>
      </c>
      <c r="AH54" s="412"/>
      <c r="AI54" s="98">
        <f>AI52+AI51+AI50+AH49+AI48+AI47+AI45</f>
        <v>6.23</v>
      </c>
    </row>
    <row r="55" spans="1:35">
      <c r="A55" s="465" t="s">
        <v>108</v>
      </c>
      <c r="B55" s="425"/>
      <c r="C55" s="425"/>
      <c r="D55" s="425"/>
      <c r="E55" s="425"/>
      <c r="F55" s="426"/>
      <c r="G55" s="415">
        <f>G52+G51+G50+F49+G48+G47+G46</f>
        <v>29.55</v>
      </c>
      <c r="H55" s="416"/>
      <c r="I55" s="415">
        <f>I52+I51+H49+I48+I47+I46</f>
        <v>30.080000000000002</v>
      </c>
      <c r="J55" s="416"/>
      <c r="K55" s="415">
        <f>K52+K51+K50+J49+K48+K47+K46</f>
        <v>94.5</v>
      </c>
      <c r="L55" s="416"/>
      <c r="M55" s="415">
        <f>M52+M51+M50+L49+M48+M47+M46</f>
        <v>786.79</v>
      </c>
      <c r="N55" s="416"/>
      <c r="O55" s="415">
        <f>O52+O51+O50+N49+O48+O47+O46</f>
        <v>1.1099999999999999</v>
      </c>
      <c r="P55" s="416"/>
      <c r="Q55" s="40">
        <f>Q52+Q51+Q50+Q49+Q48+Q47+Q46</f>
        <v>1.2329999999999999</v>
      </c>
      <c r="R55" s="40">
        <f>R50+R49+R48+R47+R46</f>
        <v>28.988</v>
      </c>
      <c r="S55" s="415">
        <f>T49+T48+S47+S46</f>
        <v>0.13</v>
      </c>
      <c r="T55" s="416"/>
      <c r="U55" s="415">
        <f>V49</f>
        <v>0.43</v>
      </c>
      <c r="V55" s="416"/>
      <c r="W55" s="415">
        <f>W52+W51+W50+X49+X48+W47+W46</f>
        <v>457.85999999999996</v>
      </c>
      <c r="X55" s="416"/>
      <c r="Y55" s="40">
        <f>Y52+Y51+Y50+Y48+Y47+Y46</f>
        <v>517.61</v>
      </c>
      <c r="Z55" s="40">
        <f>Z51+Z48+Z46</f>
        <v>0.21700000000000003</v>
      </c>
      <c r="AA55" s="518">
        <f>AB48+AA46</f>
        <v>0.03</v>
      </c>
      <c r="AB55" s="519"/>
      <c r="AC55" s="415">
        <f>AC52+AC51+AC50+AC49+AC48+AC47+AC46</f>
        <v>591.43000000000006</v>
      </c>
      <c r="AD55" s="416"/>
      <c r="AE55" s="515">
        <f>AD49+AE48+AE46</f>
        <v>4.3000000000000003E-2</v>
      </c>
      <c r="AF55" s="519"/>
      <c r="AG55" s="415">
        <f>AG52+AG51+AG50+AF49+AG48+AG47+AG46</f>
        <v>178.32</v>
      </c>
      <c r="AH55" s="416"/>
      <c r="AI55" s="102">
        <f>AI52+AI51+AI50+AH49+AI48+AI47+AI46</f>
        <v>6.13</v>
      </c>
    </row>
    <row r="56" spans="1:35">
      <c r="A56" s="465" t="s">
        <v>93</v>
      </c>
      <c r="B56" s="425"/>
      <c r="C56" s="425"/>
      <c r="D56" s="425"/>
      <c r="E56" s="425"/>
      <c r="F56" s="426"/>
      <c r="G56" s="411">
        <f>G54+G43</f>
        <v>48.739999999999995</v>
      </c>
      <c r="H56" s="412"/>
      <c r="I56" s="411">
        <f>I54+I43</f>
        <v>47.33</v>
      </c>
      <c r="J56" s="412"/>
      <c r="K56" s="411">
        <f>K54+K43</f>
        <v>182.23</v>
      </c>
      <c r="L56" s="412"/>
      <c r="M56" s="411">
        <f>M54+M43</f>
        <v>1424.87</v>
      </c>
      <c r="N56" s="412"/>
      <c r="O56" s="411">
        <f>O54+O43</f>
        <v>1.0900000000000001</v>
      </c>
      <c r="P56" s="412"/>
      <c r="Q56" s="39">
        <f>Q54+Q43</f>
        <v>0.82299999999999995</v>
      </c>
      <c r="R56" s="39">
        <f>R54+R43</f>
        <v>65.63</v>
      </c>
      <c r="S56" s="411">
        <f>S54+S43</f>
        <v>11.222</v>
      </c>
      <c r="T56" s="412"/>
      <c r="U56" s="411">
        <f>U54+U43</f>
        <v>12.472</v>
      </c>
      <c r="V56" s="412"/>
      <c r="W56" s="411">
        <f>W54+W43</f>
        <v>911.68999999999994</v>
      </c>
      <c r="X56" s="412"/>
      <c r="Y56" s="39">
        <f>Y54+Y43</f>
        <v>903.34999999999991</v>
      </c>
      <c r="Z56" s="39">
        <f>Z54+Z43</f>
        <v>0.43700000000000006</v>
      </c>
      <c r="AA56" s="411">
        <v>0.3</v>
      </c>
      <c r="AB56" s="412"/>
      <c r="AC56" s="411">
        <f>AC54+AC43</f>
        <v>849.18</v>
      </c>
      <c r="AD56" s="412"/>
      <c r="AE56" s="411">
        <f>AE54+AE43</f>
        <v>0.14800000000000002</v>
      </c>
      <c r="AF56" s="412"/>
      <c r="AG56" s="411">
        <f>AG54+AG43</f>
        <v>246.16999999999996</v>
      </c>
      <c r="AH56" s="412"/>
      <c r="AI56" s="98">
        <f>AI54+AI43</f>
        <v>28.35</v>
      </c>
    </row>
    <row r="57" spans="1:35">
      <c r="A57" s="806" t="s">
        <v>109</v>
      </c>
      <c r="B57" s="807"/>
      <c r="C57" s="807"/>
      <c r="D57" s="807"/>
      <c r="E57" s="807"/>
      <c r="F57" s="808"/>
      <c r="G57" s="469">
        <f>G55+G43</f>
        <v>47.87</v>
      </c>
      <c r="H57" s="470"/>
      <c r="I57" s="469">
        <f>I55+I43</f>
        <v>49.03</v>
      </c>
      <c r="J57" s="470"/>
      <c r="K57" s="469">
        <f>K55+K43</f>
        <v>177.63</v>
      </c>
      <c r="L57" s="470"/>
      <c r="M57" s="469">
        <f>M55+M43</f>
        <v>1419.67</v>
      </c>
      <c r="N57" s="470"/>
      <c r="O57" s="469">
        <f>O56+O43</f>
        <v>1.62</v>
      </c>
      <c r="P57" s="470"/>
      <c r="Q57" s="45">
        <f>Q55+Q43</f>
        <v>1.7429999999999999</v>
      </c>
      <c r="R57" s="45">
        <f>R55+R43</f>
        <v>51.527999999999999</v>
      </c>
      <c r="S57" s="469">
        <f>S55+S43</f>
        <v>11.242000000000001</v>
      </c>
      <c r="T57" s="470"/>
      <c r="U57" s="469">
        <f>U56</f>
        <v>12.472</v>
      </c>
      <c r="V57" s="470"/>
      <c r="W57" s="469">
        <f>W55+W43</f>
        <v>911.3599999999999</v>
      </c>
      <c r="X57" s="470"/>
      <c r="Y57" s="45">
        <f>Y55+Y43</f>
        <v>884.14</v>
      </c>
      <c r="Z57" s="45">
        <f>Z55+Z43</f>
        <v>0.49700000000000005</v>
      </c>
      <c r="AA57" s="494">
        <v>0.3</v>
      </c>
      <c r="AB57" s="495"/>
      <c r="AC57" s="494">
        <f>AC55+AC43</f>
        <v>969.09</v>
      </c>
      <c r="AD57" s="495"/>
      <c r="AE57" s="469">
        <f>AE55+AE43</f>
        <v>0.153</v>
      </c>
      <c r="AF57" s="470"/>
      <c r="AG57" s="469">
        <f>AG55+AG43</f>
        <v>244.58999999999997</v>
      </c>
      <c r="AH57" s="470"/>
      <c r="AI57" s="107">
        <f>AI55+AI43</f>
        <v>28.25</v>
      </c>
    </row>
    <row r="58" spans="1:35">
      <c r="A58" s="390" t="s">
        <v>9</v>
      </c>
      <c r="B58" s="106"/>
      <c r="C58" s="106"/>
      <c r="D58" s="106"/>
      <c r="E58" s="481"/>
      <c r="F58" s="481"/>
      <c r="G58" s="481"/>
      <c r="H58" s="481"/>
      <c r="I58" s="481"/>
      <c r="J58" s="481"/>
      <c r="K58" s="481"/>
      <c r="L58" s="481"/>
      <c r="M58" s="481"/>
      <c r="N58" s="481"/>
      <c r="O58" s="481"/>
      <c r="P58" s="481"/>
      <c r="Q58" s="481"/>
      <c r="R58" s="481"/>
      <c r="S58" s="481"/>
      <c r="T58" s="481"/>
      <c r="U58" s="481"/>
      <c r="V58" s="481"/>
      <c r="W58" s="481"/>
      <c r="X58" s="481"/>
      <c r="Y58" s="481"/>
      <c r="Z58" s="481"/>
      <c r="AA58" s="481"/>
      <c r="AB58" s="481"/>
      <c r="AC58" s="481"/>
      <c r="AD58" s="481"/>
      <c r="AE58" s="481"/>
      <c r="AF58" s="481"/>
      <c r="AG58" s="481"/>
      <c r="AH58" s="481"/>
      <c r="AI58" s="481"/>
    </row>
    <row r="59" spans="1:35" ht="14.4" customHeight="1">
      <c r="A59" s="237" t="s">
        <v>16</v>
      </c>
      <c r="B59" s="616" t="s">
        <v>17</v>
      </c>
      <c r="C59" s="617"/>
      <c r="D59" s="618"/>
      <c r="E59" s="548">
        <v>30</v>
      </c>
      <c r="F59" s="549"/>
      <c r="G59" s="415">
        <v>1.4</v>
      </c>
      <c r="H59" s="416"/>
      <c r="I59" s="411">
        <v>6.2</v>
      </c>
      <c r="J59" s="412"/>
      <c r="K59" s="415">
        <v>20</v>
      </c>
      <c r="L59" s="416"/>
      <c r="M59" s="411">
        <v>153</v>
      </c>
      <c r="N59" s="412"/>
      <c r="O59" s="515">
        <v>0.02</v>
      </c>
      <c r="P59" s="516"/>
      <c r="Q59" s="39">
        <v>0.01</v>
      </c>
      <c r="R59" s="42">
        <v>0</v>
      </c>
      <c r="S59" s="411">
        <v>0</v>
      </c>
      <c r="T59" s="412"/>
      <c r="U59" s="443">
        <v>0</v>
      </c>
      <c r="V59" s="419"/>
      <c r="W59" s="411">
        <v>8.1999999999999993</v>
      </c>
      <c r="X59" s="412"/>
      <c r="Y59" s="40">
        <v>17.399999999999999</v>
      </c>
      <c r="Z59" s="40">
        <v>0</v>
      </c>
      <c r="AA59" s="533">
        <v>0</v>
      </c>
      <c r="AB59" s="534"/>
      <c r="AC59" s="535">
        <v>0.17</v>
      </c>
      <c r="AD59" s="508"/>
      <c r="AE59" s="443">
        <v>0</v>
      </c>
      <c r="AF59" s="419"/>
      <c r="AG59" s="415">
        <v>3</v>
      </c>
      <c r="AH59" s="416"/>
      <c r="AI59" s="276">
        <v>0.2</v>
      </c>
    </row>
    <row r="60" spans="1:35" ht="14.4" customHeight="1">
      <c r="A60" s="387" t="s">
        <v>16</v>
      </c>
      <c r="B60" s="610" t="s">
        <v>1</v>
      </c>
      <c r="C60" s="610"/>
      <c r="D60" s="610"/>
      <c r="E60" s="389">
        <v>200</v>
      </c>
      <c r="F60" s="383"/>
      <c r="G60" s="384">
        <v>5.8</v>
      </c>
      <c r="H60" s="385">
        <v>5.8</v>
      </c>
      <c r="I60" s="384">
        <v>5</v>
      </c>
      <c r="J60" s="385">
        <v>5</v>
      </c>
      <c r="K60" s="372">
        <v>8.4</v>
      </c>
      <c r="L60" s="373"/>
      <c r="M60" s="375">
        <v>102</v>
      </c>
      <c r="N60" s="376">
        <v>102</v>
      </c>
      <c r="O60" s="384">
        <v>0.04</v>
      </c>
      <c r="P60" s="385"/>
      <c r="Q60" s="386">
        <v>0.26</v>
      </c>
      <c r="R60" s="386">
        <v>0.6</v>
      </c>
      <c r="S60" s="384"/>
      <c r="T60" s="385">
        <v>0.02</v>
      </c>
      <c r="U60" s="384"/>
      <c r="V60" s="385">
        <v>0</v>
      </c>
      <c r="W60" s="384"/>
      <c r="X60" s="385">
        <v>248</v>
      </c>
      <c r="Y60" s="386">
        <v>184</v>
      </c>
      <c r="Z60" s="386">
        <v>0</v>
      </c>
      <c r="AA60" s="384"/>
      <c r="AB60" s="388">
        <v>0</v>
      </c>
      <c r="AC60" s="388">
        <v>292</v>
      </c>
      <c r="AD60" s="385"/>
      <c r="AE60" s="384">
        <v>0</v>
      </c>
      <c r="AF60" s="385"/>
      <c r="AG60" s="384">
        <v>28</v>
      </c>
      <c r="AH60" s="385"/>
      <c r="AI60" s="384">
        <v>0.2</v>
      </c>
    </row>
    <row r="61" spans="1:35" ht="14.4" customHeight="1">
      <c r="A61" s="217">
        <v>338</v>
      </c>
      <c r="B61" s="424" t="s">
        <v>159</v>
      </c>
      <c r="C61" s="425"/>
      <c r="D61" s="426"/>
      <c r="E61" s="413">
        <v>100</v>
      </c>
      <c r="F61" s="414"/>
      <c r="G61" s="427">
        <v>0.4</v>
      </c>
      <c r="H61" s="428"/>
      <c r="I61" s="406">
        <v>0.4</v>
      </c>
      <c r="J61" s="407"/>
      <c r="K61" s="427">
        <v>7.35</v>
      </c>
      <c r="L61" s="428"/>
      <c r="M61" s="427">
        <v>47</v>
      </c>
      <c r="N61" s="428"/>
      <c r="O61" s="420">
        <v>0.04</v>
      </c>
      <c r="P61" s="421"/>
      <c r="Q61" s="9">
        <v>0.02</v>
      </c>
      <c r="R61" s="8">
        <v>10</v>
      </c>
      <c r="S61" s="427">
        <v>0</v>
      </c>
      <c r="T61" s="428"/>
      <c r="U61" s="429">
        <v>2E-3</v>
      </c>
      <c r="V61" s="430"/>
      <c r="W61" s="420">
        <v>16</v>
      </c>
      <c r="X61" s="421"/>
      <c r="Y61" s="9">
        <v>11</v>
      </c>
      <c r="Z61" s="9">
        <v>0</v>
      </c>
      <c r="AA61" s="420">
        <v>0</v>
      </c>
      <c r="AB61" s="421"/>
      <c r="AC61" s="420">
        <v>1.7</v>
      </c>
      <c r="AD61" s="421"/>
      <c r="AE61" s="422">
        <v>0</v>
      </c>
      <c r="AF61" s="423"/>
      <c r="AG61" s="420">
        <v>5</v>
      </c>
      <c r="AH61" s="421"/>
      <c r="AI61" s="405">
        <v>0.12</v>
      </c>
    </row>
    <row r="62" spans="1:35">
      <c r="A62" s="825" t="s">
        <v>11</v>
      </c>
      <c r="B62" s="826"/>
      <c r="C62" s="826"/>
      <c r="D62" s="826"/>
      <c r="E62" s="826"/>
      <c r="F62" s="827"/>
      <c r="G62" s="517">
        <f>G61+G60+G59</f>
        <v>7.6</v>
      </c>
      <c r="H62" s="482"/>
      <c r="I62" s="603">
        <f>I61+I60+I59</f>
        <v>11.600000000000001</v>
      </c>
      <c r="J62" s="482"/>
      <c r="K62" s="517">
        <f>K60+K61+K59</f>
        <v>35.75</v>
      </c>
      <c r="L62" s="482"/>
      <c r="M62" s="517">
        <f>M61+M60+M59</f>
        <v>302</v>
      </c>
      <c r="N62" s="482"/>
      <c r="O62" s="73">
        <f>O61+O60+O59</f>
        <v>0.1</v>
      </c>
      <c r="P62" s="71"/>
      <c r="Q62" s="74">
        <f>Q61+Q60+Q59</f>
        <v>0.29000000000000004</v>
      </c>
      <c r="R62" s="74">
        <f>R61+R60+R59</f>
        <v>10.6</v>
      </c>
      <c r="S62" s="71"/>
      <c r="T62" s="73">
        <f>T61+T60+S59</f>
        <v>0.02</v>
      </c>
      <c r="U62" s="71"/>
      <c r="V62" s="152">
        <f>V60+U59</f>
        <v>0</v>
      </c>
      <c r="W62" s="71"/>
      <c r="X62" s="74">
        <f>X61+X60+W59</f>
        <v>256.2</v>
      </c>
      <c r="Y62" s="74">
        <f>Y61+Y60+Y59</f>
        <v>212.4</v>
      </c>
      <c r="Z62" s="78">
        <f>Z61+Z60+Z59</f>
        <v>0</v>
      </c>
      <c r="AA62" s="71"/>
      <c r="AB62" s="74">
        <f>AB61+AB60+AA59</f>
        <v>0</v>
      </c>
      <c r="AC62" s="122">
        <f>AC61+AC60+AC59</f>
        <v>293.87</v>
      </c>
      <c r="AD62" s="71"/>
      <c r="AE62" s="152">
        <f>AE61+AE60+AE59</f>
        <v>0</v>
      </c>
      <c r="AF62" s="71"/>
      <c r="AG62" s="74">
        <f>AG61+AG60+AG59</f>
        <v>36</v>
      </c>
      <c r="AH62" s="71"/>
      <c r="AI62" s="73">
        <f>AI61+AI60+AI59</f>
        <v>0.52</v>
      </c>
    </row>
    <row r="63" spans="1:35">
      <c r="A63" s="555" t="s">
        <v>12</v>
      </c>
      <c r="B63" s="556"/>
      <c r="C63" s="556"/>
      <c r="D63" s="556"/>
      <c r="E63" s="556"/>
      <c r="F63" s="557"/>
      <c r="G63" s="603">
        <f>G62+G54+G43</f>
        <v>56.339999999999989</v>
      </c>
      <c r="H63" s="482"/>
      <c r="I63" s="603">
        <f>I62+I54+I43</f>
        <v>58.930000000000007</v>
      </c>
      <c r="J63" s="482"/>
      <c r="K63" s="603">
        <f>K62+K54+K43</f>
        <v>217.98</v>
      </c>
      <c r="L63" s="482"/>
      <c r="M63" s="603">
        <f>M62+M56</f>
        <v>1726.87</v>
      </c>
      <c r="N63" s="482"/>
      <c r="O63" s="73">
        <f>O62+O56</f>
        <v>1.1900000000000002</v>
      </c>
      <c r="P63" s="71"/>
      <c r="Q63" s="73">
        <f>Q62+Q56</f>
        <v>1.113</v>
      </c>
      <c r="R63" s="73">
        <f>R62+R56</f>
        <v>76.22999999999999</v>
      </c>
      <c r="S63" s="71"/>
      <c r="T63" s="73">
        <f>T62+S56</f>
        <v>11.241999999999999</v>
      </c>
      <c r="U63" s="71"/>
      <c r="V63" s="73">
        <f>U56</f>
        <v>12.472</v>
      </c>
      <c r="W63" s="71"/>
      <c r="X63" s="73">
        <f>X62+W56</f>
        <v>1167.8899999999999</v>
      </c>
      <c r="Y63" s="73">
        <f>Y62+Y56</f>
        <v>1115.75</v>
      </c>
      <c r="Z63" s="78">
        <f>Z62+Z56</f>
        <v>0.43700000000000006</v>
      </c>
      <c r="AA63" s="71"/>
      <c r="AB63" s="73">
        <f>AB62+AA56</f>
        <v>0.3</v>
      </c>
      <c r="AC63" s="79">
        <f>AC62+AC56</f>
        <v>1143.05</v>
      </c>
      <c r="AD63" s="71"/>
      <c r="AE63" s="73">
        <f>AE62+AE56</f>
        <v>0.14800000000000002</v>
      </c>
      <c r="AF63" s="71"/>
      <c r="AG63" s="73">
        <f>AG62+AG56</f>
        <v>282.16999999999996</v>
      </c>
      <c r="AH63" s="71"/>
      <c r="AI63" s="73">
        <f>AI62+AI56</f>
        <v>28.87</v>
      </c>
    </row>
    <row r="64" spans="1:35">
      <c r="A64" s="555" t="s">
        <v>13</v>
      </c>
      <c r="B64" s="556"/>
      <c r="C64" s="556"/>
      <c r="D64" s="556"/>
      <c r="E64" s="556"/>
      <c r="F64" s="557"/>
      <c r="G64" s="603">
        <f>G62+G55+G43</f>
        <v>55.47</v>
      </c>
      <c r="H64" s="482"/>
      <c r="I64" s="603">
        <f>I62+I55+I43</f>
        <v>60.63000000000001</v>
      </c>
      <c r="J64" s="482"/>
      <c r="K64" s="603">
        <f>K62+K55+K43</f>
        <v>213.38</v>
      </c>
      <c r="L64" s="482"/>
      <c r="M64" s="603">
        <f>M62+M55+M43</f>
        <v>1721.67</v>
      </c>
      <c r="N64" s="482"/>
      <c r="O64" s="73">
        <f>O62+O57</f>
        <v>1.7200000000000002</v>
      </c>
      <c r="P64" s="71"/>
      <c r="Q64" s="73">
        <f>Q62+Q57</f>
        <v>2.0329999999999999</v>
      </c>
      <c r="R64" s="74">
        <f>R62+R57</f>
        <v>62.128</v>
      </c>
      <c r="S64" s="71"/>
      <c r="T64" s="74">
        <f>T62+S57</f>
        <v>11.262</v>
      </c>
      <c r="U64" s="71"/>
      <c r="V64" s="74">
        <f>U57</f>
        <v>12.472</v>
      </c>
      <c r="W64" s="71"/>
      <c r="X64" s="74">
        <f>W57+X62</f>
        <v>1167.56</v>
      </c>
      <c r="Y64" s="74">
        <f>Y62+Y57</f>
        <v>1096.54</v>
      </c>
      <c r="Z64" s="78">
        <f>Z62+Z57</f>
        <v>0.49700000000000005</v>
      </c>
      <c r="AA64" s="71"/>
      <c r="AB64" s="74">
        <f>AB62+AA57</f>
        <v>0.3</v>
      </c>
      <c r="AC64" s="122">
        <f>AC62+AC57</f>
        <v>1262.96</v>
      </c>
      <c r="AD64" s="71"/>
      <c r="AE64" s="73">
        <f>AE62+AE56</f>
        <v>0.14800000000000002</v>
      </c>
      <c r="AF64" s="71"/>
      <c r="AG64" s="74">
        <f>AG62+AG57</f>
        <v>280.58999999999997</v>
      </c>
      <c r="AH64" s="71"/>
      <c r="AI64" s="73">
        <f>AI62+AI57</f>
        <v>28.77</v>
      </c>
    </row>
    <row r="65" spans="1:35">
      <c r="A65" s="123"/>
      <c r="B65" s="124"/>
      <c r="C65" s="124"/>
      <c r="D65" s="124"/>
      <c r="E65" s="125"/>
      <c r="F65" s="124"/>
      <c r="G65" s="71"/>
      <c r="H65" s="71"/>
      <c r="I65" s="124"/>
      <c r="J65" s="124"/>
      <c r="K65" s="71"/>
      <c r="L65" s="71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5"/>
      <c r="AD65" s="124"/>
      <c r="AE65" s="124"/>
      <c r="AF65" s="124"/>
      <c r="AG65" s="124"/>
      <c r="AH65" s="124"/>
      <c r="AI65" s="124"/>
    </row>
    <row r="66" spans="1:35">
      <c r="A66" s="36"/>
      <c r="B66" s="37"/>
      <c r="C66" s="37"/>
      <c r="D66" s="37"/>
      <c r="E66" s="38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37"/>
      <c r="AE66" s="37"/>
      <c r="AF66" s="37"/>
      <c r="AG66" s="37"/>
      <c r="AH66" s="37"/>
      <c r="AI66" s="37"/>
    </row>
    <row r="69" spans="1:35" ht="3.6" customHeight="1"/>
    <row r="70" spans="1:35" ht="24" customHeight="1">
      <c r="A70" s="611" t="s">
        <v>95</v>
      </c>
      <c r="B70" s="611"/>
      <c r="C70" s="611"/>
      <c r="D70" s="611"/>
      <c r="E70" s="611"/>
      <c r="F70" s="611"/>
      <c r="G70" s="611"/>
      <c r="H70" s="611"/>
      <c r="I70" s="611"/>
      <c r="J70" s="611"/>
      <c r="K70" s="611"/>
      <c r="L70" s="611"/>
      <c r="M70" s="611"/>
      <c r="N70" s="611"/>
      <c r="O70" s="611"/>
      <c r="P70" s="611"/>
      <c r="Q70" s="611"/>
      <c r="R70" s="611"/>
      <c r="S70" s="611"/>
      <c r="T70" s="611"/>
      <c r="U70" s="611"/>
      <c r="V70" s="611"/>
      <c r="W70" s="611"/>
      <c r="X70" s="611"/>
      <c r="Y70" s="611"/>
      <c r="Z70" s="611"/>
      <c r="AA70" s="611"/>
      <c r="AB70" s="611"/>
      <c r="AC70" s="611"/>
      <c r="AD70" s="611"/>
      <c r="AE70" s="611"/>
      <c r="AF70" s="611"/>
      <c r="AG70" s="611"/>
      <c r="AH70" s="611"/>
      <c r="AI70" s="611"/>
    </row>
    <row r="71" spans="1:35">
      <c r="A71" s="691" t="s">
        <v>68</v>
      </c>
      <c r="B71" s="799" t="s">
        <v>69</v>
      </c>
      <c r="C71" s="800"/>
      <c r="D71" s="801"/>
      <c r="E71" s="773" t="s">
        <v>50</v>
      </c>
      <c r="F71" s="774"/>
      <c r="G71" s="413" t="s">
        <v>70</v>
      </c>
      <c r="H71" s="547"/>
      <c r="I71" s="547"/>
      <c r="J71" s="547"/>
      <c r="K71" s="547"/>
      <c r="L71" s="414"/>
      <c r="M71" s="674" t="s">
        <v>96</v>
      </c>
      <c r="N71" s="675"/>
      <c r="O71" s="413" t="s">
        <v>71</v>
      </c>
      <c r="P71" s="547"/>
      <c r="Q71" s="547"/>
      <c r="R71" s="547"/>
      <c r="S71" s="547"/>
      <c r="T71" s="547"/>
      <c r="U71" s="547"/>
      <c r="V71" s="414"/>
      <c r="W71" s="413" t="s">
        <v>72</v>
      </c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</row>
    <row r="72" spans="1:35" ht="19.95" customHeight="1">
      <c r="A72" s="692"/>
      <c r="B72" s="802"/>
      <c r="C72" s="803"/>
      <c r="D72" s="804"/>
      <c r="E72" s="775"/>
      <c r="F72" s="776"/>
      <c r="G72" s="592" t="s">
        <v>73</v>
      </c>
      <c r="H72" s="593"/>
      <c r="I72" s="592" t="s">
        <v>74</v>
      </c>
      <c r="J72" s="593"/>
      <c r="K72" s="592" t="s">
        <v>75</v>
      </c>
      <c r="L72" s="593"/>
      <c r="M72" s="676"/>
      <c r="N72" s="677"/>
      <c r="O72" s="592" t="s">
        <v>76</v>
      </c>
      <c r="P72" s="593"/>
      <c r="Q72" s="16" t="s">
        <v>77</v>
      </c>
      <c r="R72" s="16" t="s">
        <v>78</v>
      </c>
      <c r="S72" s="592" t="s">
        <v>79</v>
      </c>
      <c r="T72" s="593"/>
      <c r="U72" s="592" t="s">
        <v>80</v>
      </c>
      <c r="V72" s="593"/>
      <c r="W72" s="592" t="s">
        <v>81</v>
      </c>
      <c r="X72" s="593"/>
      <c r="Y72" s="16" t="s">
        <v>82</v>
      </c>
      <c r="Z72" s="16" t="s">
        <v>83</v>
      </c>
      <c r="AA72" s="592" t="s">
        <v>84</v>
      </c>
      <c r="AB72" s="593"/>
      <c r="AC72" s="592" t="s">
        <v>85</v>
      </c>
      <c r="AD72" s="593"/>
      <c r="AE72" s="592" t="s">
        <v>86</v>
      </c>
      <c r="AF72" s="593"/>
      <c r="AG72" s="592" t="s">
        <v>87</v>
      </c>
      <c r="AH72" s="593"/>
      <c r="AI72" s="93" t="s">
        <v>88</v>
      </c>
    </row>
    <row r="73" spans="1:35">
      <c r="A73" s="42">
        <v>1</v>
      </c>
      <c r="B73" s="443">
        <v>2</v>
      </c>
      <c r="C73" s="418"/>
      <c r="D73" s="419"/>
      <c r="E73" s="443">
        <v>3</v>
      </c>
      <c r="F73" s="419"/>
      <c r="G73" s="443">
        <v>4</v>
      </c>
      <c r="H73" s="419"/>
      <c r="I73" s="443">
        <v>5</v>
      </c>
      <c r="J73" s="419"/>
      <c r="K73" s="443">
        <v>6</v>
      </c>
      <c r="L73" s="419"/>
      <c r="M73" s="443">
        <v>7</v>
      </c>
      <c r="N73" s="419"/>
      <c r="O73" s="443">
        <v>8</v>
      </c>
      <c r="P73" s="419"/>
      <c r="Q73" s="42">
        <v>9</v>
      </c>
      <c r="R73" s="42">
        <v>10</v>
      </c>
      <c r="S73" s="443">
        <v>11</v>
      </c>
      <c r="T73" s="419"/>
      <c r="U73" s="443">
        <v>12</v>
      </c>
      <c r="V73" s="419"/>
      <c r="W73" s="443">
        <v>13</v>
      </c>
      <c r="X73" s="419"/>
      <c r="Y73" s="42">
        <v>14</v>
      </c>
      <c r="Z73" s="42">
        <v>15</v>
      </c>
      <c r="AA73" s="443">
        <v>16</v>
      </c>
      <c r="AB73" s="419"/>
      <c r="AC73" s="443">
        <v>17</v>
      </c>
      <c r="AD73" s="419"/>
      <c r="AE73" s="443">
        <v>18</v>
      </c>
      <c r="AF73" s="419"/>
      <c r="AG73" s="443">
        <v>19</v>
      </c>
      <c r="AH73" s="419"/>
      <c r="AI73" s="85">
        <v>20</v>
      </c>
    </row>
    <row r="74" spans="1:35">
      <c r="A74" s="828" t="s">
        <v>89</v>
      </c>
      <c r="B74" s="829"/>
      <c r="C74" s="829"/>
      <c r="D74" s="829"/>
      <c r="E74" s="829"/>
      <c r="F74" s="829"/>
      <c r="G74" s="829"/>
      <c r="H74" s="829"/>
      <c r="I74" s="829"/>
      <c r="J74" s="829"/>
      <c r="K74" s="829"/>
      <c r="L74" s="829"/>
      <c r="M74" s="829"/>
      <c r="N74" s="829"/>
      <c r="O74" s="829"/>
      <c r="P74" s="829"/>
      <c r="Q74" s="829"/>
      <c r="R74" s="829"/>
      <c r="S74" s="829"/>
      <c r="T74" s="829"/>
      <c r="U74" s="829"/>
      <c r="V74" s="829"/>
      <c r="W74" s="829"/>
      <c r="X74" s="829"/>
      <c r="Y74" s="829"/>
      <c r="Z74" s="829"/>
      <c r="AA74" s="829"/>
      <c r="AB74" s="829"/>
      <c r="AC74" s="829"/>
      <c r="AD74" s="829"/>
      <c r="AE74" s="829"/>
      <c r="AF74" s="829"/>
      <c r="AG74" s="829"/>
      <c r="AH74" s="829"/>
      <c r="AI74" s="829"/>
    </row>
    <row r="75" spans="1:35">
      <c r="A75" s="200">
        <v>223</v>
      </c>
      <c r="B75" s="809" t="s">
        <v>14</v>
      </c>
      <c r="C75" s="810"/>
      <c r="D75" s="811"/>
      <c r="E75" s="658" t="s">
        <v>152</v>
      </c>
      <c r="F75" s="659"/>
      <c r="G75" s="658">
        <v>24.6</v>
      </c>
      <c r="H75" s="659"/>
      <c r="I75" s="521">
        <v>25.5</v>
      </c>
      <c r="J75" s="522"/>
      <c r="K75" s="654">
        <v>46.6</v>
      </c>
      <c r="L75" s="655"/>
      <c r="M75" s="654">
        <v>359.1</v>
      </c>
      <c r="N75" s="655"/>
      <c r="O75" s="521">
        <v>0.05</v>
      </c>
      <c r="P75" s="522"/>
      <c r="Q75" s="69">
        <v>0.23</v>
      </c>
      <c r="R75" s="69">
        <v>1.95</v>
      </c>
      <c r="S75" s="411">
        <v>7.0000000000000007E-2</v>
      </c>
      <c r="T75" s="412"/>
      <c r="U75" s="411">
        <v>0.27</v>
      </c>
      <c r="V75" s="412"/>
      <c r="W75" s="415">
        <v>144.1</v>
      </c>
      <c r="X75" s="416"/>
      <c r="Y75" s="40">
        <v>196.6</v>
      </c>
      <c r="Z75" s="41">
        <v>4.1000000000000002E-2</v>
      </c>
      <c r="AA75" s="411">
        <v>0.03</v>
      </c>
      <c r="AB75" s="412"/>
      <c r="AC75" s="415">
        <v>151.5</v>
      </c>
      <c r="AD75" s="416"/>
      <c r="AE75" s="515">
        <v>8.0000000000000002E-3</v>
      </c>
      <c r="AF75" s="516"/>
      <c r="AG75" s="415">
        <v>27.9</v>
      </c>
      <c r="AH75" s="416"/>
      <c r="AI75" s="83">
        <v>1.1499999999999999</v>
      </c>
    </row>
    <row r="76" spans="1:35">
      <c r="A76" s="55">
        <v>375.01</v>
      </c>
      <c r="B76" s="465" t="s">
        <v>90</v>
      </c>
      <c r="C76" s="425"/>
      <c r="D76" s="426"/>
      <c r="E76" s="443">
        <v>200</v>
      </c>
      <c r="F76" s="419"/>
      <c r="G76" s="411">
        <v>0.24</v>
      </c>
      <c r="H76" s="412"/>
      <c r="I76" s="411">
        <v>0.06</v>
      </c>
      <c r="J76" s="412"/>
      <c r="K76" s="411">
        <v>15.22</v>
      </c>
      <c r="L76" s="412"/>
      <c r="M76" s="415">
        <v>58.6</v>
      </c>
      <c r="N76" s="416"/>
      <c r="O76" s="411">
        <v>0.06</v>
      </c>
      <c r="P76" s="412"/>
      <c r="Q76" s="39">
        <v>0.01</v>
      </c>
      <c r="R76" s="40">
        <v>1.7</v>
      </c>
      <c r="S76" s="443">
        <v>0</v>
      </c>
      <c r="T76" s="419"/>
      <c r="U76" s="443">
        <v>0</v>
      </c>
      <c r="V76" s="419"/>
      <c r="W76" s="411">
        <v>8.0500000000000007</v>
      </c>
      <c r="X76" s="412"/>
      <c r="Y76" s="39">
        <v>9.7799999999999994</v>
      </c>
      <c r="Z76" s="39">
        <v>0.1</v>
      </c>
      <c r="AA76" s="411">
        <v>0.02</v>
      </c>
      <c r="AB76" s="412"/>
      <c r="AC76" s="411">
        <v>31.77</v>
      </c>
      <c r="AD76" s="412"/>
      <c r="AE76" s="443">
        <v>0</v>
      </c>
      <c r="AF76" s="419"/>
      <c r="AG76" s="411">
        <v>5.24</v>
      </c>
      <c r="AH76" s="412"/>
      <c r="AI76" s="83">
        <v>0.87</v>
      </c>
    </row>
    <row r="77" spans="1:35">
      <c r="A77" s="9">
        <v>28.01</v>
      </c>
      <c r="B77" s="424" t="s">
        <v>20</v>
      </c>
      <c r="C77" s="425"/>
      <c r="D77" s="426"/>
      <c r="E77" s="413">
        <v>100</v>
      </c>
      <c r="F77" s="414"/>
      <c r="G77" s="427">
        <v>0.4</v>
      </c>
      <c r="H77" s="428"/>
      <c r="I77" s="427">
        <v>0.4</v>
      </c>
      <c r="J77" s="428"/>
      <c r="K77" s="427">
        <v>10</v>
      </c>
      <c r="L77" s="428"/>
      <c r="M77" s="427">
        <v>42.7</v>
      </c>
      <c r="N77" s="428"/>
      <c r="O77" s="420">
        <v>0.04</v>
      </c>
      <c r="P77" s="421"/>
      <c r="Q77" s="9">
        <v>0.02</v>
      </c>
      <c r="R77" s="10">
        <v>10</v>
      </c>
      <c r="S77" s="420">
        <v>0</v>
      </c>
      <c r="T77" s="421"/>
      <c r="U77" s="429">
        <v>2E-3</v>
      </c>
      <c r="V77" s="430"/>
      <c r="W77" s="420">
        <v>16</v>
      </c>
      <c r="X77" s="421"/>
      <c r="Y77" s="9">
        <v>11</v>
      </c>
      <c r="Z77" s="10">
        <v>0</v>
      </c>
      <c r="AA77" s="427">
        <v>0</v>
      </c>
      <c r="AB77" s="428"/>
      <c r="AC77" s="420">
        <v>1.7</v>
      </c>
      <c r="AD77" s="421"/>
      <c r="AE77" s="427">
        <v>0</v>
      </c>
      <c r="AF77" s="428"/>
      <c r="AG77" s="420">
        <v>5</v>
      </c>
      <c r="AH77" s="421"/>
      <c r="AI77" s="183">
        <v>0.12</v>
      </c>
    </row>
    <row r="78" spans="1:35" ht="14.4" customHeight="1">
      <c r="A78" s="224" t="s">
        <v>7</v>
      </c>
      <c r="B78" s="465" t="s">
        <v>59</v>
      </c>
      <c r="C78" s="425"/>
      <c r="D78" s="426"/>
      <c r="E78" s="548">
        <v>60</v>
      </c>
      <c r="F78" s="549"/>
      <c r="G78" s="486">
        <v>4.5</v>
      </c>
      <c r="H78" s="487"/>
      <c r="I78" s="486">
        <v>1.7</v>
      </c>
      <c r="J78" s="487"/>
      <c r="K78" s="486">
        <v>17.7</v>
      </c>
      <c r="L78" s="487"/>
      <c r="M78" s="490">
        <v>157.19999999999999</v>
      </c>
      <c r="N78" s="491"/>
      <c r="O78" s="486">
        <v>0.16</v>
      </c>
      <c r="P78" s="487"/>
      <c r="Q78" s="177">
        <v>0.05</v>
      </c>
      <c r="R78" s="177">
        <v>0</v>
      </c>
      <c r="S78" s="490">
        <v>0</v>
      </c>
      <c r="T78" s="491"/>
      <c r="U78" s="490">
        <v>0</v>
      </c>
      <c r="V78" s="491"/>
      <c r="W78" s="490">
        <v>19</v>
      </c>
      <c r="X78" s="491"/>
      <c r="Y78" s="225">
        <v>85</v>
      </c>
      <c r="Z78" s="226">
        <v>0</v>
      </c>
      <c r="AA78" s="875">
        <v>0</v>
      </c>
      <c r="AB78" s="876"/>
      <c r="AC78" s="486">
        <v>92</v>
      </c>
      <c r="AD78" s="487"/>
      <c r="AE78" s="877">
        <v>0</v>
      </c>
      <c r="AF78" s="878"/>
      <c r="AG78" s="490">
        <v>13.65</v>
      </c>
      <c r="AH78" s="491"/>
      <c r="AI78" s="227">
        <v>1.2</v>
      </c>
    </row>
    <row r="79" spans="1:35">
      <c r="A79" s="465" t="s">
        <v>91</v>
      </c>
      <c r="B79" s="425"/>
      <c r="C79" s="425"/>
      <c r="D79" s="425"/>
      <c r="E79" s="425"/>
      <c r="F79" s="426"/>
      <c r="G79" s="415">
        <f>G78+G76+G75</f>
        <v>29.340000000000003</v>
      </c>
      <c r="H79" s="416"/>
      <c r="I79" s="415">
        <f>I78+I76+I75</f>
        <v>27.26</v>
      </c>
      <c r="J79" s="416"/>
      <c r="K79" s="490">
        <f>K78+K77+K76+K75</f>
        <v>89.52000000000001</v>
      </c>
      <c r="L79" s="491"/>
      <c r="M79" s="490">
        <f>M78+M77+M76+M75</f>
        <v>617.6</v>
      </c>
      <c r="N79" s="491"/>
      <c r="O79" s="490">
        <f>O78+O76+O75</f>
        <v>0.27</v>
      </c>
      <c r="P79" s="491"/>
      <c r="Q79" s="225">
        <f>Q78+Q76+Q75</f>
        <v>0.29000000000000004</v>
      </c>
      <c r="R79" s="40">
        <f>R78+R76+R75</f>
        <v>3.65</v>
      </c>
      <c r="S79" s="415">
        <f>S78+S76+S75</f>
        <v>7.0000000000000007E-2</v>
      </c>
      <c r="T79" s="416"/>
      <c r="U79" s="518">
        <f>U78+U76+U75</f>
        <v>0.27</v>
      </c>
      <c r="V79" s="519"/>
      <c r="W79" s="415">
        <f>W78+W76+W75</f>
        <v>171.15</v>
      </c>
      <c r="X79" s="416"/>
      <c r="Y79" s="40">
        <f>Y78+Y76+Y75</f>
        <v>291.38</v>
      </c>
      <c r="Z79" s="40">
        <f>Z78+Z76+Z75</f>
        <v>0.14100000000000001</v>
      </c>
      <c r="AA79" s="415">
        <v>0.1</v>
      </c>
      <c r="AB79" s="416"/>
      <c r="AC79" s="415">
        <f>AC78+AC76+AC75</f>
        <v>275.27</v>
      </c>
      <c r="AD79" s="416"/>
      <c r="AE79" s="518">
        <f>AE78+AE76+AE75</f>
        <v>8.0000000000000002E-3</v>
      </c>
      <c r="AF79" s="519"/>
      <c r="AG79" s="415">
        <f>AG78+AG76+AG75</f>
        <v>46.79</v>
      </c>
      <c r="AH79" s="416"/>
      <c r="AI79" s="86">
        <f>AI78+AI76+AI75</f>
        <v>3.2199999999999998</v>
      </c>
    </row>
    <row r="80" spans="1:35">
      <c r="A80" s="664" t="s">
        <v>92</v>
      </c>
      <c r="B80" s="665"/>
      <c r="C80" s="665"/>
      <c r="D80" s="665"/>
      <c r="E80" s="665"/>
      <c r="F80" s="665"/>
      <c r="G80" s="665"/>
      <c r="H80" s="665"/>
      <c r="I80" s="665"/>
      <c r="J80" s="665"/>
      <c r="K80" s="66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</row>
    <row r="81" spans="1:35" ht="25.95" customHeight="1">
      <c r="A81" s="606">
        <v>50.08</v>
      </c>
      <c r="B81" s="607"/>
      <c r="C81" s="116" t="s">
        <v>123</v>
      </c>
      <c r="D81" s="443">
        <v>60</v>
      </c>
      <c r="E81" s="419"/>
      <c r="F81" s="411">
        <v>1.99</v>
      </c>
      <c r="G81" s="412"/>
      <c r="H81" s="411">
        <v>4.53</v>
      </c>
      <c r="I81" s="412"/>
      <c r="J81" s="411">
        <v>4.95</v>
      </c>
      <c r="K81" s="412"/>
      <c r="L81" s="604">
        <v>68.27</v>
      </c>
      <c r="M81" s="605"/>
      <c r="N81" s="411">
        <v>0.01</v>
      </c>
      <c r="O81" s="412"/>
      <c r="P81" s="39">
        <v>0.04</v>
      </c>
      <c r="Q81" s="39">
        <v>5.54</v>
      </c>
      <c r="R81" s="411">
        <v>0.06</v>
      </c>
      <c r="S81" s="412"/>
      <c r="T81" s="411">
        <v>0</v>
      </c>
      <c r="U81" s="412"/>
      <c r="V81" s="411">
        <v>65.819999999999993</v>
      </c>
      <c r="W81" s="412"/>
      <c r="X81" s="39">
        <v>48.95</v>
      </c>
      <c r="Y81" s="164">
        <v>0.01</v>
      </c>
      <c r="Z81" s="641">
        <v>0.04</v>
      </c>
      <c r="AA81" s="641"/>
      <c r="AB81" s="417">
        <v>8.3000000000000007</v>
      </c>
      <c r="AC81" s="412"/>
      <c r="AD81" s="411">
        <v>0.02</v>
      </c>
      <c r="AE81" s="412"/>
      <c r="AF81" s="411">
        <v>13.94</v>
      </c>
      <c r="AG81" s="412"/>
      <c r="AH81" s="411">
        <v>0.83</v>
      </c>
      <c r="AI81" s="412"/>
    </row>
    <row r="82" spans="1:35" ht="15.6" customHeight="1">
      <c r="A82" s="224">
        <v>38</v>
      </c>
      <c r="B82" s="465" t="s">
        <v>165</v>
      </c>
      <c r="C82" s="425"/>
      <c r="D82" s="426"/>
      <c r="E82" s="548">
        <v>200</v>
      </c>
      <c r="F82" s="549"/>
      <c r="G82" s="486">
        <v>4.3</v>
      </c>
      <c r="H82" s="487"/>
      <c r="I82" s="875">
        <v>3.9</v>
      </c>
      <c r="J82" s="876"/>
      <c r="K82" s="486">
        <v>17.5</v>
      </c>
      <c r="L82" s="487"/>
      <c r="M82" s="486">
        <v>105.6</v>
      </c>
      <c r="N82" s="487"/>
      <c r="O82" s="486">
        <v>0.05</v>
      </c>
      <c r="P82" s="487"/>
      <c r="Q82" s="177">
        <v>0.05</v>
      </c>
      <c r="R82" s="225">
        <v>15.7</v>
      </c>
      <c r="S82" s="411">
        <v>0.06</v>
      </c>
      <c r="T82" s="412"/>
      <c r="U82" s="411">
        <v>0</v>
      </c>
      <c r="V82" s="412"/>
      <c r="W82" s="411">
        <v>37.880000000000003</v>
      </c>
      <c r="X82" s="412"/>
      <c r="Y82" s="39">
        <v>38.909999999999997</v>
      </c>
      <c r="Z82" s="39">
        <v>0.22</v>
      </c>
      <c r="AA82" s="411">
        <v>0.48</v>
      </c>
      <c r="AB82" s="412"/>
      <c r="AC82" s="411">
        <v>98.2</v>
      </c>
      <c r="AD82" s="412"/>
      <c r="AE82" s="411">
        <v>0.03</v>
      </c>
      <c r="AF82" s="412"/>
      <c r="AG82" s="411">
        <v>18.440000000000001</v>
      </c>
      <c r="AH82" s="412"/>
      <c r="AI82" s="83">
        <v>0.93</v>
      </c>
    </row>
    <row r="83" spans="1:35" ht="14.4" customHeight="1">
      <c r="A83" s="55">
        <v>289</v>
      </c>
      <c r="B83" s="465" t="s">
        <v>145</v>
      </c>
      <c r="C83" s="425"/>
      <c r="D83" s="426"/>
      <c r="E83" s="443">
        <v>250</v>
      </c>
      <c r="F83" s="419"/>
      <c r="G83" s="606">
        <v>15.7</v>
      </c>
      <c r="H83" s="607"/>
      <c r="I83" s="411">
        <v>14.66</v>
      </c>
      <c r="J83" s="412"/>
      <c r="K83" s="411">
        <v>18.920000000000002</v>
      </c>
      <c r="L83" s="412"/>
      <c r="M83" s="411">
        <v>256</v>
      </c>
      <c r="N83" s="412"/>
      <c r="O83" s="415">
        <v>0.2</v>
      </c>
      <c r="P83" s="416"/>
      <c r="Q83" s="40">
        <v>0.1</v>
      </c>
      <c r="R83" s="39">
        <v>4.6900000000000004</v>
      </c>
      <c r="S83" s="515">
        <v>2E-3</v>
      </c>
      <c r="T83" s="516"/>
      <c r="U83" s="443">
        <v>0</v>
      </c>
      <c r="V83" s="419"/>
      <c r="W83" s="411">
        <v>31.61</v>
      </c>
      <c r="X83" s="412"/>
      <c r="Y83" s="39">
        <v>215.19</v>
      </c>
      <c r="Z83" s="43">
        <v>9.5000000000000001E-2</v>
      </c>
      <c r="AA83" s="879">
        <v>9.2999999999999999E-2</v>
      </c>
      <c r="AB83" s="880"/>
      <c r="AC83" s="604">
        <v>58.07</v>
      </c>
      <c r="AD83" s="605"/>
      <c r="AE83" s="881">
        <v>4.2000000000000003E-2</v>
      </c>
      <c r="AF83" s="882"/>
      <c r="AG83" s="411">
        <v>52.25</v>
      </c>
      <c r="AH83" s="412"/>
      <c r="AI83" s="97">
        <v>1.96</v>
      </c>
    </row>
    <row r="84" spans="1:35" ht="14.4" customHeight="1">
      <c r="A84" s="39">
        <v>349.1</v>
      </c>
      <c r="B84" s="465" t="s">
        <v>52</v>
      </c>
      <c r="C84" s="425"/>
      <c r="D84" s="426"/>
      <c r="E84" s="443">
        <v>200</v>
      </c>
      <c r="F84" s="419"/>
      <c r="G84" s="411">
        <v>0.22</v>
      </c>
      <c r="H84" s="412"/>
      <c r="I84" s="443">
        <v>0</v>
      </c>
      <c r="J84" s="419"/>
      <c r="K84" s="411">
        <v>19.440000000000001</v>
      </c>
      <c r="L84" s="412"/>
      <c r="M84" s="411">
        <v>76.75</v>
      </c>
      <c r="N84" s="412"/>
      <c r="O84" s="443">
        <v>0</v>
      </c>
      <c r="P84" s="419"/>
      <c r="Q84" s="42">
        <v>0</v>
      </c>
      <c r="R84" s="40">
        <v>0.2</v>
      </c>
      <c r="S84" s="443">
        <v>0</v>
      </c>
      <c r="T84" s="419"/>
      <c r="U84" s="443">
        <v>0</v>
      </c>
      <c r="V84" s="419"/>
      <c r="W84" s="411">
        <v>22.6</v>
      </c>
      <c r="X84" s="412"/>
      <c r="Y84" s="40">
        <v>7.7</v>
      </c>
      <c r="Z84" s="39">
        <v>0</v>
      </c>
      <c r="AA84" s="415">
        <v>0</v>
      </c>
      <c r="AB84" s="416"/>
      <c r="AC84" s="415">
        <v>0.5</v>
      </c>
      <c r="AD84" s="416"/>
      <c r="AE84" s="443">
        <v>0</v>
      </c>
      <c r="AF84" s="419"/>
      <c r="AG84" s="411">
        <v>3</v>
      </c>
      <c r="AH84" s="412"/>
      <c r="AI84" s="169">
        <v>0.66</v>
      </c>
    </row>
    <row r="85" spans="1:35" ht="14.4" customHeight="1">
      <c r="A85" s="9" t="s">
        <v>7</v>
      </c>
      <c r="B85" s="465" t="s">
        <v>48</v>
      </c>
      <c r="C85" s="425"/>
      <c r="D85" s="426"/>
      <c r="E85" s="422">
        <v>50</v>
      </c>
      <c r="F85" s="423"/>
      <c r="G85" s="420">
        <v>1.53</v>
      </c>
      <c r="H85" s="421"/>
      <c r="I85" s="420">
        <v>0.3</v>
      </c>
      <c r="J85" s="421"/>
      <c r="K85" s="420">
        <v>19.100000000000001</v>
      </c>
      <c r="L85" s="421"/>
      <c r="M85" s="784">
        <v>90</v>
      </c>
      <c r="N85" s="785"/>
      <c r="O85" s="420">
        <v>0.12</v>
      </c>
      <c r="P85" s="421"/>
      <c r="Q85" s="9">
        <v>0.06</v>
      </c>
      <c r="R85" s="8">
        <v>0</v>
      </c>
      <c r="S85" s="422">
        <v>0</v>
      </c>
      <c r="T85" s="423"/>
      <c r="U85" s="422">
        <v>0</v>
      </c>
      <c r="V85" s="423"/>
      <c r="W85" s="420">
        <v>24.5</v>
      </c>
      <c r="X85" s="421"/>
      <c r="Y85" s="10">
        <v>110.6</v>
      </c>
      <c r="Z85" s="17">
        <v>1.7000000000000001E-2</v>
      </c>
      <c r="AA85" s="420">
        <v>0</v>
      </c>
      <c r="AB85" s="421"/>
      <c r="AC85" s="427">
        <v>17.100000000000001</v>
      </c>
      <c r="AD85" s="428"/>
      <c r="AE85" s="420">
        <v>0</v>
      </c>
      <c r="AF85" s="421"/>
      <c r="AG85" s="427">
        <v>32.9</v>
      </c>
      <c r="AH85" s="428"/>
      <c r="AI85" s="282">
        <v>1.33</v>
      </c>
    </row>
    <row r="86" spans="1:35" ht="14.4" customHeight="1">
      <c r="A86" s="5" t="s">
        <v>7</v>
      </c>
      <c r="B86" s="465" t="s">
        <v>8</v>
      </c>
      <c r="C86" s="425"/>
      <c r="D86" s="426"/>
      <c r="E86" s="422">
        <v>30</v>
      </c>
      <c r="F86" s="423"/>
      <c r="G86" s="840">
        <v>1.58</v>
      </c>
      <c r="H86" s="841"/>
      <c r="I86" s="840">
        <v>0.3</v>
      </c>
      <c r="J86" s="841"/>
      <c r="K86" s="784">
        <v>9.6</v>
      </c>
      <c r="L86" s="785"/>
      <c r="M86" s="784">
        <v>46.8</v>
      </c>
      <c r="N86" s="785"/>
      <c r="O86" s="892">
        <v>0.04</v>
      </c>
      <c r="P86" s="841"/>
      <c r="Q86" s="5">
        <v>0.03</v>
      </c>
      <c r="R86" s="5">
        <v>0</v>
      </c>
      <c r="S86" s="840">
        <v>0</v>
      </c>
      <c r="T86" s="841"/>
      <c r="U86" s="840">
        <v>0</v>
      </c>
      <c r="V86" s="841"/>
      <c r="W86" s="840">
        <v>4.5999999999999996</v>
      </c>
      <c r="X86" s="841"/>
      <c r="Y86" s="5">
        <v>17.399999999999999</v>
      </c>
      <c r="Z86" s="5">
        <v>0</v>
      </c>
      <c r="AA86" s="840">
        <v>0</v>
      </c>
      <c r="AB86" s="841"/>
      <c r="AC86" s="840">
        <v>76.8</v>
      </c>
      <c r="AD86" s="841"/>
      <c r="AE86" s="840">
        <v>0</v>
      </c>
      <c r="AF86" s="841"/>
      <c r="AG86" s="840">
        <v>6.6</v>
      </c>
      <c r="AH86" s="841"/>
      <c r="AI86" s="90">
        <v>0.22</v>
      </c>
    </row>
    <row r="87" spans="1:35" ht="14.4" customHeight="1">
      <c r="A87" s="245">
        <v>473</v>
      </c>
      <c r="B87" s="619" t="s">
        <v>161</v>
      </c>
      <c r="C87" s="620"/>
      <c r="D87" s="621"/>
      <c r="E87" s="885">
        <v>60</v>
      </c>
      <c r="F87" s="886"/>
      <c r="G87" s="885">
        <v>5.3</v>
      </c>
      <c r="H87" s="886"/>
      <c r="I87" s="885">
        <v>5.2</v>
      </c>
      <c r="J87" s="886"/>
      <c r="K87" s="885">
        <v>33.31</v>
      </c>
      <c r="L87" s="886"/>
      <c r="M87" s="885">
        <v>202.24</v>
      </c>
      <c r="N87" s="886"/>
      <c r="O87" s="885">
        <v>7.0000000000000007E-2</v>
      </c>
      <c r="P87" s="886"/>
      <c r="Q87" s="245">
        <v>0.1</v>
      </c>
      <c r="R87" s="245">
        <v>0.04</v>
      </c>
      <c r="S87" s="885">
        <v>0.03</v>
      </c>
      <c r="T87" s="886"/>
      <c r="U87" s="885">
        <v>11.3</v>
      </c>
      <c r="V87" s="886"/>
      <c r="W87" s="245">
        <v>79.3</v>
      </c>
      <c r="X87" s="245">
        <v>17.399999999999999</v>
      </c>
      <c r="Y87" s="245">
        <v>0.06</v>
      </c>
      <c r="Z87" s="245">
        <v>0.03</v>
      </c>
      <c r="AA87" s="885">
        <v>88.2</v>
      </c>
      <c r="AB87" s="887"/>
      <c r="AC87" s="887"/>
      <c r="AD87" s="886"/>
      <c r="AE87" s="885">
        <v>0.02</v>
      </c>
      <c r="AF87" s="886"/>
      <c r="AG87" s="885">
        <v>14.7</v>
      </c>
      <c r="AH87" s="886"/>
      <c r="AI87" s="324">
        <v>0.7</v>
      </c>
    </row>
    <row r="88" spans="1:35">
      <c r="A88" s="465" t="s">
        <v>191</v>
      </c>
      <c r="B88" s="425"/>
      <c r="C88" s="425"/>
      <c r="D88" s="425"/>
      <c r="E88" s="425"/>
      <c r="F88" s="426"/>
      <c r="G88" s="411">
        <f>G87+G86+G85+G84+G83+G82+F81</f>
        <v>30.619999999999997</v>
      </c>
      <c r="H88" s="412"/>
      <c r="I88" s="411">
        <f>I87+I86+I85+I84+I83+I82+H81</f>
        <v>28.89</v>
      </c>
      <c r="J88" s="412"/>
      <c r="K88" s="411">
        <f>K87+K86+K85+K84+K83+K82+J81</f>
        <v>122.82000000000001</v>
      </c>
      <c r="L88" s="412"/>
      <c r="M88" s="411">
        <f>M87+M86+M85+M84+M83+M82+L81</f>
        <v>845.66</v>
      </c>
      <c r="N88" s="412"/>
      <c r="O88" s="411">
        <v>0.42</v>
      </c>
      <c r="P88" s="412"/>
      <c r="Q88" s="39">
        <f>Q87+Q86+Q85+Q84+Q83+Q82+Q81</f>
        <v>5.88</v>
      </c>
      <c r="R88" s="39">
        <f>R87+R86+R85+R84+R83+R82+R81</f>
        <v>20.689999999999998</v>
      </c>
      <c r="S88" s="411">
        <v>0.38</v>
      </c>
      <c r="T88" s="412"/>
      <c r="U88" s="411">
        <v>0</v>
      </c>
      <c r="V88" s="412"/>
      <c r="W88" s="411">
        <f>W87+W86+W85+W84+W83+W82+W81</f>
        <v>200.49</v>
      </c>
      <c r="X88" s="412"/>
      <c r="Y88" s="39">
        <f>Y87+Y86+Y85+Y84+Y83+Y82+Y81</f>
        <v>389.87</v>
      </c>
      <c r="Z88" s="39">
        <f>Z87+Z86+Z85+Z84+Z83+Z82+Z81</f>
        <v>0.40199999999999997</v>
      </c>
      <c r="AA88" s="411">
        <f>AA87+AA86+AA85+AA84+AA83+AA82+AA81</f>
        <v>88.77300000000001</v>
      </c>
      <c r="AB88" s="412"/>
      <c r="AC88" s="411">
        <f>AC87+AC86+AC85+AC84+AC83+AC82+AC81</f>
        <v>250.67000000000002</v>
      </c>
      <c r="AD88" s="412"/>
      <c r="AE88" s="411">
        <f>AE83+AE82+AE81</f>
        <v>7.2000000000000008E-2</v>
      </c>
      <c r="AF88" s="412"/>
      <c r="AG88" s="411">
        <f>AG87+AG86+AG85+AG84+AG83+AG82+AG81</f>
        <v>127.88999999999999</v>
      </c>
      <c r="AH88" s="412"/>
      <c r="AI88" s="83">
        <f>AI87+AI86+AI85+AI84+AI83+AI82+AI81</f>
        <v>5.8</v>
      </c>
    </row>
    <row r="89" spans="1:35">
      <c r="A89" s="483" t="s">
        <v>197</v>
      </c>
      <c r="B89" s="484"/>
      <c r="C89" s="484"/>
      <c r="D89" s="484"/>
      <c r="E89" s="484"/>
      <c r="F89" s="485"/>
      <c r="G89" s="469">
        <f>G88+G79</f>
        <v>59.96</v>
      </c>
      <c r="H89" s="470"/>
      <c r="I89" s="469">
        <f>I88+I79</f>
        <v>56.150000000000006</v>
      </c>
      <c r="J89" s="470"/>
      <c r="K89" s="469">
        <f>K88+K79</f>
        <v>212.34000000000003</v>
      </c>
      <c r="L89" s="470"/>
      <c r="M89" s="469">
        <f>M88+M79</f>
        <v>1463.26</v>
      </c>
      <c r="N89" s="470"/>
      <c r="O89" s="469">
        <f>O88+O87+O85+O84+O83+O82+O81</f>
        <v>0.8600000000000001</v>
      </c>
      <c r="P89" s="470"/>
      <c r="Q89" s="45">
        <f>Q88+Q79</f>
        <v>6.17</v>
      </c>
      <c r="R89" s="45">
        <v>49.5</v>
      </c>
      <c r="S89" s="496">
        <f>S88+S87+S83+S82+S81</f>
        <v>0.47200000000000003</v>
      </c>
      <c r="T89" s="497"/>
      <c r="U89" s="496">
        <f>U79</f>
        <v>0.27</v>
      </c>
      <c r="V89" s="497"/>
      <c r="W89" s="469">
        <f>W88+W79</f>
        <v>371.64</v>
      </c>
      <c r="X89" s="470"/>
      <c r="Y89" s="45">
        <f>Y88+Y79</f>
        <v>681.25</v>
      </c>
      <c r="Z89" s="46">
        <f>Z88+Z79</f>
        <v>0.54299999999999993</v>
      </c>
      <c r="AA89" s="492">
        <f>AA88+AA79</f>
        <v>88.873000000000005</v>
      </c>
      <c r="AB89" s="493"/>
      <c r="AC89" s="494">
        <f>AC88+AC79</f>
        <v>525.94000000000005</v>
      </c>
      <c r="AD89" s="495"/>
      <c r="AE89" s="496">
        <f>AE88+AE79</f>
        <v>8.0000000000000016E-2</v>
      </c>
      <c r="AF89" s="497"/>
      <c r="AG89" s="469">
        <f>AG88+AG79</f>
        <v>174.67999999999998</v>
      </c>
      <c r="AH89" s="470"/>
      <c r="AI89" s="94">
        <f>AI88+AI79</f>
        <v>9.02</v>
      </c>
    </row>
    <row r="90" spans="1:35">
      <c r="A90" s="928" t="s">
        <v>9</v>
      </c>
      <c r="B90" s="929"/>
      <c r="C90" s="929"/>
      <c r="D90" s="929"/>
      <c r="E90" s="929"/>
      <c r="F90" s="930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4"/>
      <c r="T90" s="44"/>
      <c r="U90" s="44"/>
      <c r="V90" s="44"/>
      <c r="W90" s="47"/>
      <c r="X90" s="47"/>
      <c r="Y90" s="47"/>
      <c r="Z90" s="44"/>
      <c r="AA90" s="44"/>
      <c r="AB90" s="44"/>
      <c r="AC90" s="48"/>
      <c r="AD90" s="47"/>
      <c r="AE90" s="44"/>
      <c r="AF90" s="44"/>
      <c r="AG90" s="47"/>
      <c r="AH90" s="47"/>
      <c r="AI90" s="47"/>
    </row>
    <row r="91" spans="1:35" ht="14.4" customHeight="1">
      <c r="A91" s="284">
        <v>7</v>
      </c>
      <c r="B91" s="925" t="s">
        <v>10</v>
      </c>
      <c r="C91" s="926"/>
      <c r="D91" s="927"/>
      <c r="E91" s="888">
        <v>60</v>
      </c>
      <c r="F91" s="889"/>
      <c r="G91" s="888">
        <v>6.6</v>
      </c>
      <c r="H91" s="889"/>
      <c r="I91" s="888">
        <v>9.98</v>
      </c>
      <c r="J91" s="889"/>
      <c r="K91" s="888">
        <v>17.8</v>
      </c>
      <c r="L91" s="889"/>
      <c r="M91" s="888">
        <v>188.4</v>
      </c>
      <c r="N91" s="889"/>
      <c r="O91" s="233">
        <v>4.8000000000000001E-2</v>
      </c>
      <c r="P91" s="233"/>
      <c r="Q91" s="233">
        <v>7.8E-2</v>
      </c>
      <c r="R91" s="233">
        <v>7.1999999999999995E-2</v>
      </c>
      <c r="S91" s="233"/>
      <c r="T91" s="233">
        <v>6.3E-2</v>
      </c>
      <c r="U91" s="233"/>
      <c r="V91" s="233">
        <v>0</v>
      </c>
      <c r="W91" s="233"/>
      <c r="X91" s="233">
        <v>167.32</v>
      </c>
      <c r="Y91" s="233">
        <v>115.56</v>
      </c>
      <c r="Z91" s="71">
        <v>0</v>
      </c>
      <c r="AA91" s="71"/>
      <c r="AB91" s="71">
        <v>0.01</v>
      </c>
      <c r="AC91" s="283">
        <v>51.48</v>
      </c>
      <c r="AD91" s="71"/>
      <c r="AE91" s="71">
        <v>0</v>
      </c>
      <c r="AF91" s="71"/>
      <c r="AG91" s="71">
        <v>11.34</v>
      </c>
      <c r="AH91" s="71"/>
      <c r="AI91" s="71">
        <v>0.57999999999999996</v>
      </c>
    </row>
    <row r="92" spans="1:35" ht="14.4" customHeight="1">
      <c r="A92" s="237">
        <v>407</v>
      </c>
      <c r="B92" s="483" t="s">
        <v>67</v>
      </c>
      <c r="C92" s="484"/>
      <c r="D92" s="485"/>
      <c r="E92" s="890">
        <v>200</v>
      </c>
      <c r="F92" s="891"/>
      <c r="G92" s="821">
        <v>0.2</v>
      </c>
      <c r="H92" s="822"/>
      <c r="I92" s="821">
        <v>0.26</v>
      </c>
      <c r="J92" s="822"/>
      <c r="K92" s="821">
        <v>22.2</v>
      </c>
      <c r="L92" s="822"/>
      <c r="M92" s="509">
        <v>86.4</v>
      </c>
      <c r="N92" s="510"/>
      <c r="O92" s="821">
        <v>0.02</v>
      </c>
      <c r="P92" s="822"/>
      <c r="Q92" s="232">
        <v>0.1</v>
      </c>
      <c r="R92" s="232">
        <v>4.8</v>
      </c>
      <c r="S92" s="821">
        <v>0</v>
      </c>
      <c r="T92" s="822"/>
      <c r="U92" s="509">
        <v>0</v>
      </c>
      <c r="V92" s="510"/>
      <c r="W92" s="509">
        <v>14</v>
      </c>
      <c r="X92" s="510"/>
      <c r="Y92" s="237">
        <v>28.7</v>
      </c>
      <c r="Z92" s="45">
        <v>0.1</v>
      </c>
      <c r="AA92" s="469">
        <v>0.2</v>
      </c>
      <c r="AB92" s="470"/>
      <c r="AC92" s="496">
        <v>202</v>
      </c>
      <c r="AD92" s="497"/>
      <c r="AE92" s="469">
        <v>0</v>
      </c>
      <c r="AF92" s="470"/>
      <c r="AG92" s="469">
        <v>10</v>
      </c>
      <c r="AH92" s="470"/>
      <c r="AI92" s="165">
        <v>0.24</v>
      </c>
    </row>
    <row r="93" spans="1:35" ht="14.4" customHeight="1">
      <c r="A93" s="217">
        <v>338</v>
      </c>
      <c r="B93" s="424" t="s">
        <v>159</v>
      </c>
      <c r="C93" s="425"/>
      <c r="D93" s="426"/>
      <c r="E93" s="413">
        <v>100</v>
      </c>
      <c r="F93" s="414"/>
      <c r="G93" s="427">
        <v>0.4</v>
      </c>
      <c r="H93" s="428"/>
      <c r="I93" s="406">
        <v>0.4</v>
      </c>
      <c r="J93" s="407"/>
      <c r="K93" s="427">
        <v>7.35</v>
      </c>
      <c r="L93" s="428"/>
      <c r="M93" s="427">
        <v>47</v>
      </c>
      <c r="N93" s="428"/>
      <c r="O93" s="420">
        <v>0.04</v>
      </c>
      <c r="P93" s="421"/>
      <c r="Q93" s="9">
        <v>0.02</v>
      </c>
      <c r="R93" s="8">
        <v>10</v>
      </c>
      <c r="S93" s="427">
        <v>0</v>
      </c>
      <c r="T93" s="428"/>
      <c r="U93" s="429">
        <v>2E-3</v>
      </c>
      <c r="V93" s="430"/>
      <c r="W93" s="420">
        <v>16</v>
      </c>
      <c r="X93" s="421"/>
      <c r="Y93" s="9">
        <v>11</v>
      </c>
      <c r="Z93" s="9">
        <v>0</v>
      </c>
      <c r="AA93" s="420">
        <v>0</v>
      </c>
      <c r="AB93" s="421"/>
      <c r="AC93" s="420">
        <v>1.7</v>
      </c>
      <c r="AD93" s="421"/>
      <c r="AE93" s="422">
        <v>0</v>
      </c>
      <c r="AF93" s="423"/>
      <c r="AG93" s="420">
        <v>5</v>
      </c>
      <c r="AH93" s="421"/>
      <c r="AI93" s="405">
        <v>0.12</v>
      </c>
    </row>
    <row r="94" spans="1:35">
      <c r="A94" s="475" t="s">
        <v>4</v>
      </c>
      <c r="B94" s="476"/>
      <c r="C94" s="476"/>
      <c r="D94" s="476"/>
      <c r="E94" s="476"/>
      <c r="F94" s="477"/>
      <c r="G94" s="567">
        <f>G92+G91</f>
        <v>6.8</v>
      </c>
      <c r="H94" s="568"/>
      <c r="I94" s="567">
        <f>I92+I91</f>
        <v>10.24</v>
      </c>
      <c r="J94" s="568"/>
      <c r="K94" s="567">
        <f>K92+K91</f>
        <v>40</v>
      </c>
      <c r="L94" s="568"/>
      <c r="M94" s="567">
        <f>M92+M91</f>
        <v>274.8</v>
      </c>
      <c r="N94" s="568"/>
      <c r="O94" s="234">
        <f>O92+O91</f>
        <v>6.8000000000000005E-2</v>
      </c>
      <c r="P94" s="234"/>
      <c r="Q94" s="234">
        <f>Q92+Q91</f>
        <v>0.17799999999999999</v>
      </c>
      <c r="R94" s="234">
        <f>R92+R91</f>
        <v>4.8719999999999999</v>
      </c>
      <c r="S94" s="231"/>
      <c r="T94" s="231">
        <f>S92+T91</f>
        <v>6.3E-2</v>
      </c>
      <c r="U94" s="231"/>
      <c r="V94" s="231">
        <f>U92+V91</f>
        <v>0</v>
      </c>
      <c r="W94" s="234"/>
      <c r="X94" s="234">
        <f>W92+X91</f>
        <v>181.32</v>
      </c>
      <c r="Y94" s="234">
        <f>Y92+Y91</f>
        <v>144.26</v>
      </c>
      <c r="Z94" s="44">
        <f>Z92+Z91</f>
        <v>0.1</v>
      </c>
      <c r="AA94" s="44"/>
      <c r="AB94" s="44">
        <f>AA92+AB91</f>
        <v>0.21000000000000002</v>
      </c>
      <c r="AC94" s="48">
        <f>AC92+AC91</f>
        <v>253.48</v>
      </c>
      <c r="AD94" s="47"/>
      <c r="AE94" s="287">
        <f>AE92+AE91</f>
        <v>0</v>
      </c>
      <c r="AF94" s="44"/>
      <c r="AG94" s="47">
        <f>AG92+AG91</f>
        <v>21.34</v>
      </c>
      <c r="AH94" s="47"/>
      <c r="AI94" s="47">
        <f>AI92+AI91</f>
        <v>0.82</v>
      </c>
    </row>
    <row r="95" spans="1:35">
      <c r="A95" s="475" t="s">
        <v>5</v>
      </c>
      <c r="B95" s="476"/>
      <c r="C95" s="476"/>
      <c r="D95" s="476"/>
      <c r="E95" s="476"/>
      <c r="F95" s="477"/>
      <c r="G95" s="567">
        <f>G94+G88+G79</f>
        <v>66.759999999999991</v>
      </c>
      <c r="H95" s="568"/>
      <c r="I95" s="567">
        <f>I94+I88+I79</f>
        <v>66.39</v>
      </c>
      <c r="J95" s="568"/>
      <c r="K95" s="567">
        <f>K94+K88+K79</f>
        <v>252.34</v>
      </c>
      <c r="L95" s="568"/>
      <c r="M95" s="567">
        <f>M94+M89</f>
        <v>1738.06</v>
      </c>
      <c r="N95" s="568"/>
      <c r="O95" s="234">
        <f>O94+O89</f>
        <v>0.92800000000000016</v>
      </c>
      <c r="P95" s="234"/>
      <c r="Q95" s="234">
        <f>Q94+Q89</f>
        <v>6.3479999999999999</v>
      </c>
      <c r="R95" s="234">
        <f>R94+R89</f>
        <v>54.372</v>
      </c>
      <c r="S95" s="231"/>
      <c r="T95" s="231">
        <f>T94+S89</f>
        <v>0.53500000000000003</v>
      </c>
      <c r="U95" s="231"/>
      <c r="V95" s="231">
        <f>V94+U89</f>
        <v>0.27</v>
      </c>
      <c r="W95" s="234"/>
      <c r="X95" s="234">
        <f>X94+W89</f>
        <v>552.96</v>
      </c>
      <c r="Y95" s="234">
        <f>Y94+Y89</f>
        <v>825.51</v>
      </c>
      <c r="Z95" s="44">
        <f>Z94+Z89</f>
        <v>0.6429999999999999</v>
      </c>
      <c r="AA95" s="44"/>
      <c r="AB95" s="44">
        <f>AB94+AA89</f>
        <v>89.082999999999998</v>
      </c>
      <c r="AC95" s="48">
        <f>AC94+AC89</f>
        <v>779.42000000000007</v>
      </c>
      <c r="AD95" s="47"/>
      <c r="AE95" s="44">
        <f>AE94+AE89</f>
        <v>8.0000000000000016E-2</v>
      </c>
      <c r="AF95" s="44"/>
      <c r="AG95" s="47">
        <f>AG94+AG89</f>
        <v>196.01999999999998</v>
      </c>
      <c r="AH95" s="47"/>
      <c r="AI95" s="47">
        <f>AI94+AI89</f>
        <v>9.84</v>
      </c>
    </row>
    <row r="96" spans="1:35">
      <c r="A96" s="49"/>
      <c r="B96" s="49"/>
      <c r="C96" s="49"/>
      <c r="D96" s="49"/>
      <c r="E96" s="49"/>
      <c r="F96" s="49"/>
      <c r="G96" s="238"/>
      <c r="H96" s="238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1"/>
      <c r="T96" s="231"/>
      <c r="U96" s="231"/>
      <c r="V96" s="231"/>
      <c r="W96" s="234"/>
      <c r="X96" s="234"/>
      <c r="Y96" s="234"/>
      <c r="Z96" s="51"/>
      <c r="AA96" s="51"/>
      <c r="AB96" s="51"/>
      <c r="AC96" s="52"/>
      <c r="AD96" s="53"/>
      <c r="AE96" s="54"/>
      <c r="AF96" s="54"/>
      <c r="AG96" s="47"/>
      <c r="AH96" s="47"/>
      <c r="AI96" s="50"/>
    </row>
    <row r="97" spans="1:35">
      <c r="A97" s="239"/>
      <c r="B97" s="239"/>
      <c r="C97" s="239"/>
      <c r="D97" s="239"/>
      <c r="E97" s="239"/>
      <c r="F97" s="239"/>
      <c r="G97" s="239"/>
      <c r="H97" s="239"/>
      <c r="I97" s="239"/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</row>
    <row r="98" spans="1:35" ht="35.4" customHeight="1">
      <c r="A98" s="893" t="s">
        <v>157</v>
      </c>
      <c r="B98" s="611"/>
      <c r="C98" s="611"/>
      <c r="D98" s="611"/>
      <c r="E98" s="611"/>
      <c r="F98" s="611"/>
      <c r="G98" s="611"/>
      <c r="H98" s="611"/>
      <c r="I98" s="611"/>
      <c r="J98" s="611"/>
      <c r="K98" s="611"/>
      <c r="L98" s="611"/>
      <c r="M98" s="611"/>
      <c r="N98" s="611"/>
      <c r="O98" s="611"/>
      <c r="P98" s="611"/>
      <c r="Q98" s="611"/>
      <c r="R98" s="611"/>
      <c r="S98" s="611"/>
      <c r="T98" s="611"/>
      <c r="U98" s="611"/>
      <c r="V98" s="611"/>
      <c r="W98" s="611"/>
      <c r="X98" s="611"/>
      <c r="Y98" s="611"/>
      <c r="Z98" s="611"/>
      <c r="AA98" s="611"/>
      <c r="AB98" s="611"/>
      <c r="AC98" s="611"/>
      <c r="AD98" s="611"/>
      <c r="AE98" s="611"/>
      <c r="AF98" s="611"/>
      <c r="AG98" s="611"/>
      <c r="AH98" s="611"/>
      <c r="AI98" s="611"/>
    </row>
    <row r="99" spans="1:35">
      <c r="A99" s="614" t="s">
        <v>68</v>
      </c>
      <c r="B99" s="622" t="s">
        <v>69</v>
      </c>
      <c r="C99" s="623"/>
      <c r="D99" s="624"/>
      <c r="E99" s="483" t="s">
        <v>50</v>
      </c>
      <c r="F99" s="485"/>
      <c r="G99" s="439" t="s">
        <v>70</v>
      </c>
      <c r="H99" s="440"/>
      <c r="I99" s="440"/>
      <c r="J99" s="440"/>
      <c r="K99" s="440"/>
      <c r="L99" s="630"/>
      <c r="M99" s="631" t="s">
        <v>96</v>
      </c>
      <c r="N99" s="632"/>
      <c r="O99" s="413" t="s">
        <v>71</v>
      </c>
      <c r="P99" s="547"/>
      <c r="Q99" s="547"/>
      <c r="R99" s="547"/>
      <c r="S99" s="547"/>
      <c r="T99" s="547"/>
      <c r="U99" s="547"/>
      <c r="V99" s="414"/>
      <c r="W99" s="635" t="s">
        <v>98</v>
      </c>
      <c r="X99" s="636"/>
      <c r="Y99" s="636"/>
      <c r="Z99" s="636"/>
      <c r="AA99" s="636"/>
      <c r="AB99" s="636"/>
      <c r="AC99" s="636"/>
      <c r="AD99" s="636"/>
      <c r="AE99" s="636"/>
      <c r="AF99" s="636"/>
      <c r="AG99" s="636"/>
      <c r="AH99" s="636"/>
      <c r="AI99" s="636"/>
    </row>
    <row r="100" spans="1:35" ht="22.2" customHeight="1">
      <c r="A100" s="615"/>
      <c r="B100" s="625"/>
      <c r="C100" s="626"/>
      <c r="D100" s="627"/>
      <c r="E100" s="628"/>
      <c r="F100" s="629"/>
      <c r="G100" s="592" t="s">
        <v>73</v>
      </c>
      <c r="H100" s="593"/>
      <c r="I100" s="592" t="s">
        <v>74</v>
      </c>
      <c r="J100" s="593"/>
      <c r="K100" s="592" t="s">
        <v>75</v>
      </c>
      <c r="L100" s="593"/>
      <c r="M100" s="633"/>
      <c r="N100" s="634"/>
      <c r="O100" s="592" t="s">
        <v>76</v>
      </c>
      <c r="P100" s="593"/>
      <c r="Q100" s="16" t="s">
        <v>77</v>
      </c>
      <c r="R100" s="16" t="s">
        <v>78</v>
      </c>
      <c r="S100" s="592" t="s">
        <v>79</v>
      </c>
      <c r="T100" s="593"/>
      <c r="U100" s="592" t="s">
        <v>80</v>
      </c>
      <c r="V100" s="593"/>
      <c r="W100" s="592" t="s">
        <v>81</v>
      </c>
      <c r="X100" s="593"/>
      <c r="Y100" s="16" t="s">
        <v>82</v>
      </c>
      <c r="Z100" s="16" t="s">
        <v>83</v>
      </c>
      <c r="AA100" s="592" t="s">
        <v>84</v>
      </c>
      <c r="AB100" s="593"/>
      <c r="AC100" s="592" t="s">
        <v>85</v>
      </c>
      <c r="AD100" s="593"/>
      <c r="AE100" s="592" t="s">
        <v>86</v>
      </c>
      <c r="AF100" s="593"/>
      <c r="AG100" s="592" t="s">
        <v>87</v>
      </c>
      <c r="AH100" s="593"/>
      <c r="AI100" s="93" t="s">
        <v>88</v>
      </c>
    </row>
    <row r="101" spans="1:35">
      <c r="A101" s="42">
        <v>1</v>
      </c>
      <c r="B101" s="443">
        <v>2</v>
      </c>
      <c r="C101" s="418"/>
      <c r="D101" s="419"/>
      <c r="E101" s="612">
        <v>3</v>
      </c>
      <c r="F101" s="613"/>
      <c r="G101" s="443">
        <v>4</v>
      </c>
      <c r="H101" s="419"/>
      <c r="I101" s="443">
        <v>5</v>
      </c>
      <c r="J101" s="419"/>
      <c r="K101" s="443">
        <v>6</v>
      </c>
      <c r="L101" s="419"/>
      <c r="M101" s="443">
        <v>7</v>
      </c>
      <c r="N101" s="419"/>
      <c r="O101" s="443">
        <v>8</v>
      </c>
      <c r="P101" s="419"/>
      <c r="Q101" s="42">
        <v>9</v>
      </c>
      <c r="R101" s="42">
        <v>10</v>
      </c>
      <c r="S101" s="443">
        <v>11</v>
      </c>
      <c r="T101" s="419"/>
      <c r="U101" s="443">
        <v>12</v>
      </c>
      <c r="V101" s="419"/>
      <c r="W101" s="443">
        <v>13</v>
      </c>
      <c r="X101" s="419"/>
      <c r="Y101" s="42">
        <v>14</v>
      </c>
      <c r="Z101" s="65">
        <v>15</v>
      </c>
      <c r="AA101" s="443">
        <v>16</v>
      </c>
      <c r="AB101" s="419"/>
      <c r="AC101" s="443">
        <v>17</v>
      </c>
      <c r="AD101" s="419"/>
      <c r="AE101" s="443">
        <v>18</v>
      </c>
      <c r="AF101" s="419"/>
      <c r="AG101" s="443">
        <v>19</v>
      </c>
      <c r="AH101" s="419"/>
      <c r="AI101" s="85">
        <v>20</v>
      </c>
    </row>
    <row r="102" spans="1:35">
      <c r="A102" s="749" t="s">
        <v>89</v>
      </c>
      <c r="B102" s="750"/>
      <c r="C102" s="750"/>
      <c r="D102" s="750"/>
      <c r="E102" s="750"/>
      <c r="F102" s="750"/>
      <c r="G102" s="750"/>
      <c r="H102" s="750"/>
      <c r="I102" s="750"/>
      <c r="J102" s="750"/>
      <c r="K102" s="750"/>
      <c r="L102" s="750"/>
      <c r="M102" s="750"/>
      <c r="N102" s="750"/>
      <c r="O102" s="750"/>
      <c r="P102" s="750"/>
      <c r="Q102" s="750"/>
      <c r="R102" s="750"/>
      <c r="S102" s="750"/>
      <c r="T102" s="750"/>
      <c r="U102" s="750"/>
      <c r="V102" s="750"/>
      <c r="W102" s="750"/>
      <c r="X102" s="750"/>
      <c r="Y102" s="750"/>
      <c r="Z102" s="750"/>
      <c r="AA102" s="750"/>
      <c r="AB102" s="750"/>
      <c r="AC102" s="750"/>
      <c r="AD102" s="750"/>
      <c r="AE102" s="750"/>
      <c r="AF102" s="750"/>
      <c r="AG102" s="750"/>
      <c r="AH102" s="750"/>
      <c r="AI102" s="750"/>
    </row>
    <row r="103" spans="1:35" ht="14.4" customHeight="1">
      <c r="A103" s="257">
        <v>338</v>
      </c>
      <c r="B103" s="817" t="s">
        <v>3</v>
      </c>
      <c r="C103" s="863"/>
      <c r="D103" s="818"/>
      <c r="E103" s="817">
        <v>100</v>
      </c>
      <c r="F103" s="818"/>
      <c r="G103" s="817">
        <v>1.7</v>
      </c>
      <c r="H103" s="818"/>
      <c r="I103" s="538">
        <v>0.5</v>
      </c>
      <c r="J103" s="539"/>
      <c r="K103" s="817">
        <v>23.3</v>
      </c>
      <c r="L103" s="818"/>
      <c r="M103" s="817">
        <v>94.5</v>
      </c>
      <c r="N103" s="818"/>
      <c r="O103" s="511">
        <v>0.04</v>
      </c>
      <c r="P103" s="512"/>
      <c r="Q103" s="258">
        <v>0.02</v>
      </c>
      <c r="R103" s="259">
        <v>10</v>
      </c>
      <c r="S103" s="812">
        <v>0</v>
      </c>
      <c r="T103" s="813"/>
      <c r="U103" s="513">
        <v>2E-3</v>
      </c>
      <c r="V103" s="514"/>
      <c r="W103" s="637">
        <v>16</v>
      </c>
      <c r="X103" s="512"/>
      <c r="Y103" s="258">
        <v>11</v>
      </c>
      <c r="Z103" s="258">
        <v>0</v>
      </c>
      <c r="AA103" s="637">
        <v>0</v>
      </c>
      <c r="AB103" s="512"/>
      <c r="AC103" s="637">
        <v>1.7</v>
      </c>
      <c r="AD103" s="512"/>
      <c r="AE103" s="562">
        <v>0</v>
      </c>
      <c r="AF103" s="563"/>
      <c r="AG103" s="637">
        <v>5</v>
      </c>
      <c r="AH103" s="512"/>
      <c r="AI103" s="281">
        <v>0.12</v>
      </c>
    </row>
    <row r="104" spans="1:35" ht="18" customHeight="1">
      <c r="A104" s="288">
        <v>109</v>
      </c>
      <c r="B104" s="814" t="s">
        <v>206</v>
      </c>
      <c r="C104" s="815"/>
      <c r="D104" s="816"/>
      <c r="E104" s="823">
        <v>150</v>
      </c>
      <c r="F104" s="824"/>
      <c r="G104" s="637">
        <v>23</v>
      </c>
      <c r="H104" s="512"/>
      <c r="I104" s="637">
        <v>10.6</v>
      </c>
      <c r="J104" s="512"/>
      <c r="K104" s="637">
        <v>9.5</v>
      </c>
      <c r="L104" s="512"/>
      <c r="M104" s="637">
        <v>240</v>
      </c>
      <c r="N104" s="512"/>
      <c r="O104" s="637">
        <v>0.13</v>
      </c>
      <c r="P104" s="512"/>
      <c r="Q104" s="258">
        <v>0.12</v>
      </c>
      <c r="R104" s="258">
        <v>0.72</v>
      </c>
      <c r="S104" s="513">
        <v>1.2</v>
      </c>
      <c r="T104" s="514"/>
      <c r="U104" s="637">
        <v>0.02</v>
      </c>
      <c r="V104" s="512"/>
      <c r="W104" s="637">
        <v>8.6999999999999993</v>
      </c>
      <c r="X104" s="512"/>
      <c r="Y104" s="258">
        <v>297.55</v>
      </c>
      <c r="Z104" s="258">
        <v>0.14000000000000001</v>
      </c>
      <c r="AA104" s="513">
        <v>0.14000000000000001</v>
      </c>
      <c r="AB104" s="514"/>
      <c r="AC104" s="637">
        <v>81.5</v>
      </c>
      <c r="AD104" s="512"/>
      <c r="AE104" s="883">
        <v>5.3999999999999999E-2</v>
      </c>
      <c r="AF104" s="884"/>
      <c r="AG104" s="637">
        <v>22.08</v>
      </c>
      <c r="AH104" s="512"/>
      <c r="AI104" s="281">
        <v>0.1</v>
      </c>
    </row>
    <row r="105" spans="1:35" ht="14.4" customHeight="1">
      <c r="A105" s="261">
        <v>233</v>
      </c>
      <c r="B105" s="717" t="s">
        <v>176</v>
      </c>
      <c r="C105" s="718"/>
      <c r="D105" s="719"/>
      <c r="E105" s="583">
        <v>200</v>
      </c>
      <c r="F105" s="584"/>
      <c r="G105" s="577">
        <v>0</v>
      </c>
      <c r="H105" s="578"/>
      <c r="I105" s="279">
        <v>0</v>
      </c>
      <c r="J105" s="280"/>
      <c r="K105" s="577">
        <v>29</v>
      </c>
      <c r="L105" s="578"/>
      <c r="M105" s="579">
        <v>64</v>
      </c>
      <c r="N105" s="580"/>
      <c r="O105" s="577">
        <v>0.06</v>
      </c>
      <c r="P105" s="578"/>
      <c r="Q105" s="261">
        <v>0.23</v>
      </c>
      <c r="R105" s="261">
        <v>1.95</v>
      </c>
      <c r="S105" s="560">
        <v>0.05</v>
      </c>
      <c r="T105" s="561"/>
      <c r="U105" s="577">
        <v>0.05</v>
      </c>
      <c r="V105" s="578"/>
      <c r="W105" s="579">
        <v>0.53</v>
      </c>
      <c r="X105" s="580"/>
      <c r="Y105" s="265">
        <v>0</v>
      </c>
      <c r="Z105" s="264">
        <v>3.4000000000000002E-2</v>
      </c>
      <c r="AA105" s="560">
        <v>3.0000000000000001E-3</v>
      </c>
      <c r="AB105" s="561"/>
      <c r="AC105" s="579">
        <v>0</v>
      </c>
      <c r="AD105" s="580"/>
      <c r="AE105" s="577">
        <v>0.19</v>
      </c>
      <c r="AF105" s="578"/>
      <c r="AG105" s="579">
        <v>0.08</v>
      </c>
      <c r="AH105" s="580"/>
      <c r="AI105" s="279">
        <v>0.04</v>
      </c>
    </row>
    <row r="106" spans="1:35" ht="14.4" customHeight="1">
      <c r="A106" s="258" t="s">
        <v>7</v>
      </c>
      <c r="B106" s="814" t="s">
        <v>153</v>
      </c>
      <c r="C106" s="815"/>
      <c r="D106" s="816"/>
      <c r="E106" s="819" t="s">
        <v>163</v>
      </c>
      <c r="F106" s="820"/>
      <c r="G106" s="637">
        <v>4.5999999999999996</v>
      </c>
      <c r="H106" s="512"/>
      <c r="I106" s="637">
        <v>8.9</v>
      </c>
      <c r="J106" s="512"/>
      <c r="K106" s="637">
        <v>17.8</v>
      </c>
      <c r="L106" s="512"/>
      <c r="M106" s="812">
        <v>157.19999999999999</v>
      </c>
      <c r="N106" s="813"/>
      <c r="O106" s="637">
        <v>0.16</v>
      </c>
      <c r="P106" s="512"/>
      <c r="Q106" s="258">
        <v>0.05</v>
      </c>
      <c r="R106" s="258">
        <v>0</v>
      </c>
      <c r="S106" s="812">
        <v>0</v>
      </c>
      <c r="T106" s="813"/>
      <c r="U106" s="812">
        <v>0</v>
      </c>
      <c r="V106" s="813"/>
      <c r="W106" s="812">
        <v>19</v>
      </c>
      <c r="X106" s="813"/>
      <c r="Y106" s="289">
        <v>85</v>
      </c>
      <c r="Z106" s="290">
        <v>0</v>
      </c>
      <c r="AA106" s="513">
        <v>0</v>
      </c>
      <c r="AB106" s="514"/>
      <c r="AC106" s="637">
        <v>92</v>
      </c>
      <c r="AD106" s="512"/>
      <c r="AE106" s="883">
        <v>0</v>
      </c>
      <c r="AF106" s="884"/>
      <c r="AG106" s="812">
        <v>13.65</v>
      </c>
      <c r="AH106" s="813"/>
      <c r="AI106" s="281">
        <v>1.2</v>
      </c>
    </row>
    <row r="107" spans="1:35" ht="14.4" customHeight="1">
      <c r="A107" s="814" t="s">
        <v>169</v>
      </c>
      <c r="B107" s="815"/>
      <c r="C107" s="815"/>
      <c r="D107" s="815"/>
      <c r="E107" s="815"/>
      <c r="F107" s="816"/>
      <c r="G107" s="637">
        <f>G106+F105+G104+G103</f>
        <v>29.3</v>
      </c>
      <c r="H107" s="512"/>
      <c r="I107" s="637">
        <f>I106+H105+I104+I103</f>
        <v>20</v>
      </c>
      <c r="J107" s="512"/>
      <c r="K107" s="637">
        <f>K106+K105+K104+K103</f>
        <v>79.599999999999994</v>
      </c>
      <c r="L107" s="512"/>
      <c r="M107" s="637">
        <f>M106+M105+M104+M103</f>
        <v>555.70000000000005</v>
      </c>
      <c r="N107" s="512"/>
      <c r="O107" s="637">
        <f>O106+O104+O104+O103</f>
        <v>0.46</v>
      </c>
      <c r="P107" s="512"/>
      <c r="Q107" s="258">
        <f>Q106+Q105+Q103</f>
        <v>0.30000000000000004</v>
      </c>
      <c r="R107" s="289">
        <f>R106+R105+R104+R103</f>
        <v>12.67</v>
      </c>
      <c r="S107" s="513">
        <f>S106+S104+T105+S103</f>
        <v>1.2</v>
      </c>
      <c r="T107" s="514"/>
      <c r="U107" s="637">
        <f>U106+V105+U104+U103</f>
        <v>2.1999999999999999E-2</v>
      </c>
      <c r="V107" s="512"/>
      <c r="W107" s="812">
        <f>W106+X105+W104+W103</f>
        <v>43.7</v>
      </c>
      <c r="X107" s="813"/>
      <c r="Y107" s="258">
        <f>Y106+Y105+Y104+Y103</f>
        <v>393.55</v>
      </c>
      <c r="Z107" s="258">
        <f>Z106+Z105+Z104+Z103</f>
        <v>0.17400000000000002</v>
      </c>
      <c r="AA107" s="637">
        <f>AA106+AB105+AA104+AA103</f>
        <v>0.14000000000000001</v>
      </c>
      <c r="AB107" s="512"/>
      <c r="AC107" s="637">
        <f>AC106+AC104+AC103</f>
        <v>175.2</v>
      </c>
      <c r="AD107" s="512"/>
      <c r="AE107" s="513">
        <f>AE106+AD105+AE104+AE103</f>
        <v>5.3999999999999999E-2</v>
      </c>
      <c r="AF107" s="514"/>
      <c r="AG107" s="637">
        <f>AG106+AF105+AG104+AG103</f>
        <v>40.729999999999997</v>
      </c>
      <c r="AH107" s="512"/>
      <c r="AI107" s="281">
        <f>AI106+AH105+AI104+AI103</f>
        <v>1.42</v>
      </c>
    </row>
    <row r="108" spans="1:35" ht="14.4" customHeight="1">
      <c r="A108" s="664" t="s">
        <v>92</v>
      </c>
      <c r="B108" s="665"/>
      <c r="C108" s="665"/>
      <c r="D108" s="665"/>
      <c r="E108" s="665"/>
      <c r="F108" s="665"/>
      <c r="G108" s="665"/>
      <c r="H108" s="665"/>
      <c r="I108" s="665"/>
      <c r="J108" s="665"/>
      <c r="K108" s="665"/>
      <c r="L108" s="665"/>
      <c r="M108" s="665"/>
      <c r="N108" s="665"/>
      <c r="O108" s="665"/>
      <c r="P108" s="665"/>
      <c r="Q108" s="665"/>
      <c r="R108" s="665"/>
      <c r="S108" s="665"/>
      <c r="T108" s="665"/>
      <c r="U108" s="665"/>
      <c r="V108" s="665"/>
      <c r="W108" s="665"/>
      <c r="X108" s="665"/>
      <c r="Y108" s="665"/>
      <c r="Z108" s="665"/>
      <c r="AA108" s="665"/>
      <c r="AB108" s="665"/>
      <c r="AC108" s="665"/>
      <c r="AD108" s="665"/>
      <c r="AE108" s="665"/>
      <c r="AF108" s="665"/>
      <c r="AG108" s="665"/>
      <c r="AH108" s="665"/>
      <c r="AI108" s="665"/>
    </row>
    <row r="109" spans="1:35" ht="26.4" customHeight="1">
      <c r="A109" s="39">
        <v>24</v>
      </c>
      <c r="B109" s="809" t="s">
        <v>97</v>
      </c>
      <c r="C109" s="810"/>
      <c r="D109" s="811"/>
      <c r="E109" s="443">
        <v>60</v>
      </c>
      <c r="F109" s="419"/>
      <c r="G109" s="411">
        <v>0.34</v>
      </c>
      <c r="H109" s="412"/>
      <c r="I109" s="411">
        <v>3</v>
      </c>
      <c r="J109" s="412"/>
      <c r="K109" s="411">
        <v>1.74</v>
      </c>
      <c r="L109" s="412"/>
      <c r="M109" s="411">
        <v>28.09</v>
      </c>
      <c r="N109" s="412"/>
      <c r="O109" s="411">
        <v>0.03</v>
      </c>
      <c r="P109" s="412"/>
      <c r="Q109" s="39">
        <v>0.01</v>
      </c>
      <c r="R109" s="39">
        <v>8.91</v>
      </c>
      <c r="S109" s="411">
        <v>0.32</v>
      </c>
      <c r="T109" s="412"/>
      <c r="U109" s="411">
        <v>0</v>
      </c>
      <c r="V109" s="412"/>
      <c r="W109" s="411">
        <v>12.84</v>
      </c>
      <c r="X109" s="412"/>
      <c r="Y109" s="39">
        <v>8.93</v>
      </c>
      <c r="Z109" s="46">
        <v>0.01</v>
      </c>
      <c r="AA109" s="496">
        <v>0.19</v>
      </c>
      <c r="AB109" s="497"/>
      <c r="AC109" s="496">
        <v>61.37</v>
      </c>
      <c r="AD109" s="497"/>
      <c r="AE109" s="585">
        <v>1.4E-3</v>
      </c>
      <c r="AF109" s="586"/>
      <c r="AG109" s="496">
        <v>9.82</v>
      </c>
      <c r="AH109" s="497"/>
      <c r="AI109" s="165">
        <v>0.28999999999999998</v>
      </c>
    </row>
    <row r="110" spans="1:35" ht="24" customHeight="1">
      <c r="A110" s="69">
        <v>83</v>
      </c>
      <c r="B110" s="809" t="s">
        <v>94</v>
      </c>
      <c r="C110" s="810"/>
      <c r="D110" s="811"/>
      <c r="E110" s="652" t="s">
        <v>162</v>
      </c>
      <c r="F110" s="653"/>
      <c r="G110" s="521">
        <v>1.78</v>
      </c>
      <c r="H110" s="522"/>
      <c r="I110" s="656">
        <v>6</v>
      </c>
      <c r="J110" s="657"/>
      <c r="K110" s="521">
        <v>11.04</v>
      </c>
      <c r="L110" s="522"/>
      <c r="M110" s="521">
        <v>114.2</v>
      </c>
      <c r="N110" s="522"/>
      <c r="O110" s="411">
        <v>0.05</v>
      </c>
      <c r="P110" s="412"/>
      <c r="Q110" s="39">
        <v>0.05</v>
      </c>
      <c r="R110" s="40">
        <v>15.7</v>
      </c>
      <c r="S110" s="411">
        <v>0.06</v>
      </c>
      <c r="T110" s="412"/>
      <c r="U110" s="411">
        <v>0</v>
      </c>
      <c r="V110" s="412"/>
      <c r="W110" s="411">
        <v>37.880000000000003</v>
      </c>
      <c r="X110" s="412"/>
      <c r="Y110" s="39">
        <v>38.909999999999997</v>
      </c>
      <c r="Z110" s="39">
        <v>0.22</v>
      </c>
      <c r="AA110" s="411">
        <v>0.48</v>
      </c>
      <c r="AB110" s="412"/>
      <c r="AC110" s="411">
        <v>98.2</v>
      </c>
      <c r="AD110" s="412"/>
      <c r="AE110" s="411">
        <v>0.03</v>
      </c>
      <c r="AF110" s="412"/>
      <c r="AG110" s="411">
        <v>18.440000000000001</v>
      </c>
      <c r="AH110" s="412"/>
      <c r="AI110" s="164">
        <v>0.93</v>
      </c>
    </row>
    <row r="111" spans="1:35">
      <c r="A111" s="69">
        <v>267</v>
      </c>
      <c r="B111" s="809" t="s">
        <v>178</v>
      </c>
      <c r="C111" s="810"/>
      <c r="D111" s="811"/>
      <c r="E111" s="652">
        <v>100</v>
      </c>
      <c r="F111" s="653"/>
      <c r="G111" s="521">
        <v>10.8</v>
      </c>
      <c r="H111" s="522"/>
      <c r="I111" s="521">
        <v>19.5</v>
      </c>
      <c r="J111" s="522"/>
      <c r="K111" s="654">
        <v>12.4</v>
      </c>
      <c r="L111" s="655"/>
      <c r="M111" s="521">
        <v>255</v>
      </c>
      <c r="N111" s="522"/>
      <c r="O111" s="411">
        <v>0.25</v>
      </c>
      <c r="P111" s="412"/>
      <c r="Q111" s="39">
        <v>0.09</v>
      </c>
      <c r="R111" s="40">
        <v>1.2</v>
      </c>
      <c r="S111" s="415">
        <v>0.3</v>
      </c>
      <c r="T111" s="416"/>
      <c r="U111" s="415">
        <v>0</v>
      </c>
      <c r="V111" s="416"/>
      <c r="W111" s="411">
        <v>15.88</v>
      </c>
      <c r="X111" s="412"/>
      <c r="Y111" s="39">
        <v>175.41</v>
      </c>
      <c r="Z111" s="39">
        <v>0</v>
      </c>
      <c r="AA111" s="411">
        <v>0.06</v>
      </c>
      <c r="AB111" s="412"/>
      <c r="AC111" s="415">
        <v>20</v>
      </c>
      <c r="AD111" s="416"/>
      <c r="AE111" s="411">
        <v>0.13</v>
      </c>
      <c r="AF111" s="412"/>
      <c r="AG111" s="411">
        <v>25.23</v>
      </c>
      <c r="AH111" s="412"/>
      <c r="AI111" s="83">
        <v>1.68</v>
      </c>
    </row>
    <row r="112" spans="1:35">
      <c r="A112" s="69">
        <v>13</v>
      </c>
      <c r="B112" s="809" t="s">
        <v>181</v>
      </c>
      <c r="C112" s="810"/>
      <c r="D112" s="811"/>
      <c r="E112" s="652">
        <v>150</v>
      </c>
      <c r="F112" s="653"/>
      <c r="G112" s="521">
        <v>10.8</v>
      </c>
      <c r="H112" s="522"/>
      <c r="I112" s="521">
        <v>2.85</v>
      </c>
      <c r="J112" s="522"/>
      <c r="K112" s="521">
        <v>23.8</v>
      </c>
      <c r="L112" s="522"/>
      <c r="M112" s="521">
        <v>178</v>
      </c>
      <c r="N112" s="522"/>
      <c r="O112" s="411">
        <v>0.35</v>
      </c>
      <c r="P112" s="412"/>
      <c r="Q112" s="39">
        <v>0.14000000000000001</v>
      </c>
      <c r="R112" s="40">
        <v>0</v>
      </c>
      <c r="S112" s="411">
        <v>0.03</v>
      </c>
      <c r="T112" s="412"/>
      <c r="U112" s="411">
        <v>0.03</v>
      </c>
      <c r="V112" s="412"/>
      <c r="W112" s="411">
        <v>66.31</v>
      </c>
      <c r="X112" s="412"/>
      <c r="Y112" s="40">
        <v>161</v>
      </c>
      <c r="Z112" s="39">
        <v>0.05</v>
      </c>
      <c r="AA112" s="590">
        <v>2.0299999999999999E-2</v>
      </c>
      <c r="AB112" s="591"/>
      <c r="AC112" s="415">
        <v>65.5</v>
      </c>
      <c r="AD112" s="416"/>
      <c r="AE112" s="411">
        <v>0.08</v>
      </c>
      <c r="AF112" s="412"/>
      <c r="AG112" s="411">
        <v>42</v>
      </c>
      <c r="AH112" s="412"/>
      <c r="AI112" s="83">
        <v>0.98</v>
      </c>
    </row>
    <row r="113" spans="1:35" ht="16.2" customHeight="1">
      <c r="A113" s="69">
        <v>349.1</v>
      </c>
      <c r="B113" s="809" t="s">
        <v>177</v>
      </c>
      <c r="C113" s="810"/>
      <c r="D113" s="811"/>
      <c r="E113" s="652">
        <v>200</v>
      </c>
      <c r="F113" s="653"/>
      <c r="G113" s="521">
        <v>0.22</v>
      </c>
      <c r="H113" s="522"/>
      <c r="I113" s="652">
        <v>0</v>
      </c>
      <c r="J113" s="653"/>
      <c r="K113" s="521">
        <v>19.440000000000001</v>
      </c>
      <c r="L113" s="522"/>
      <c r="M113" s="521">
        <v>76.75</v>
      </c>
      <c r="N113" s="522"/>
      <c r="O113" s="443">
        <v>0</v>
      </c>
      <c r="P113" s="419"/>
      <c r="Q113" s="42">
        <v>0</v>
      </c>
      <c r="R113" s="40">
        <v>0.2</v>
      </c>
      <c r="S113" s="443">
        <v>0</v>
      </c>
      <c r="T113" s="419"/>
      <c r="U113" s="443">
        <v>0</v>
      </c>
      <c r="V113" s="419"/>
      <c r="W113" s="411">
        <v>22.6</v>
      </c>
      <c r="X113" s="412"/>
      <c r="Y113" s="40">
        <v>7.7</v>
      </c>
      <c r="Z113" s="39">
        <v>0</v>
      </c>
      <c r="AA113" s="415">
        <v>0</v>
      </c>
      <c r="AB113" s="416"/>
      <c r="AC113" s="415">
        <v>0.5</v>
      </c>
      <c r="AD113" s="416"/>
      <c r="AE113" s="443">
        <v>0</v>
      </c>
      <c r="AF113" s="419"/>
      <c r="AG113" s="411">
        <v>3</v>
      </c>
      <c r="AH113" s="412"/>
      <c r="AI113" s="83">
        <v>0.66</v>
      </c>
    </row>
    <row r="114" spans="1:35" ht="14.4" customHeight="1">
      <c r="A114" s="9" t="s">
        <v>7</v>
      </c>
      <c r="B114" s="465" t="s">
        <v>48</v>
      </c>
      <c r="C114" s="425"/>
      <c r="D114" s="426"/>
      <c r="E114" s="422">
        <v>50</v>
      </c>
      <c r="F114" s="423"/>
      <c r="G114" s="420">
        <v>1.53</v>
      </c>
      <c r="H114" s="421"/>
      <c r="I114" s="420">
        <v>0.3</v>
      </c>
      <c r="J114" s="421"/>
      <c r="K114" s="420">
        <v>19.100000000000001</v>
      </c>
      <c r="L114" s="421"/>
      <c r="M114" s="784">
        <v>90</v>
      </c>
      <c r="N114" s="785"/>
      <c r="O114" s="420">
        <v>0.12</v>
      </c>
      <c r="P114" s="421"/>
      <c r="Q114" s="9">
        <v>0.06</v>
      </c>
      <c r="R114" s="8">
        <v>0</v>
      </c>
      <c r="S114" s="422">
        <v>0</v>
      </c>
      <c r="T114" s="423"/>
      <c r="U114" s="422">
        <v>0</v>
      </c>
      <c r="V114" s="423"/>
      <c r="W114" s="420">
        <v>24.5</v>
      </c>
      <c r="X114" s="421"/>
      <c r="Y114" s="10">
        <v>110.6</v>
      </c>
      <c r="Z114" s="17">
        <v>1.7000000000000001E-2</v>
      </c>
      <c r="AA114" s="420">
        <v>0</v>
      </c>
      <c r="AB114" s="421"/>
      <c r="AC114" s="427">
        <v>17.100000000000001</v>
      </c>
      <c r="AD114" s="428"/>
      <c r="AE114" s="420">
        <v>0</v>
      </c>
      <c r="AF114" s="421"/>
      <c r="AG114" s="427">
        <v>32.9</v>
      </c>
      <c r="AH114" s="428"/>
      <c r="AI114" s="282">
        <v>1.33</v>
      </c>
    </row>
    <row r="115" spans="1:35" ht="14.4" customHeight="1">
      <c r="A115" s="5" t="s">
        <v>7</v>
      </c>
      <c r="B115" s="465" t="s">
        <v>8</v>
      </c>
      <c r="C115" s="425"/>
      <c r="D115" s="426"/>
      <c r="E115" s="422">
        <v>30</v>
      </c>
      <c r="F115" s="423"/>
      <c r="G115" s="840">
        <v>1.58</v>
      </c>
      <c r="H115" s="841"/>
      <c r="I115" s="840">
        <v>0.3</v>
      </c>
      <c r="J115" s="841"/>
      <c r="K115" s="784">
        <v>9.6</v>
      </c>
      <c r="L115" s="785"/>
      <c r="M115" s="784">
        <v>46.8</v>
      </c>
      <c r="N115" s="785"/>
      <c r="O115" s="536">
        <v>0.04</v>
      </c>
      <c r="P115" s="1031"/>
      <c r="Q115" s="70">
        <v>0.03</v>
      </c>
      <c r="R115" s="70">
        <v>0</v>
      </c>
      <c r="S115" s="478">
        <v>0</v>
      </c>
      <c r="T115" s="479"/>
      <c r="U115" s="478">
        <v>0</v>
      </c>
      <c r="V115" s="479"/>
      <c r="W115" s="478">
        <v>4.5999999999999996</v>
      </c>
      <c r="X115" s="479"/>
      <c r="Y115" s="70">
        <v>17.399999999999999</v>
      </c>
      <c r="Z115" s="70">
        <v>0</v>
      </c>
      <c r="AA115" s="478">
        <v>0</v>
      </c>
      <c r="AB115" s="479"/>
      <c r="AC115" s="478">
        <v>76.8</v>
      </c>
      <c r="AD115" s="479"/>
      <c r="AE115" s="478">
        <v>0</v>
      </c>
      <c r="AF115" s="479"/>
      <c r="AG115" s="478">
        <v>6.6</v>
      </c>
      <c r="AH115" s="479"/>
      <c r="AI115" s="95">
        <v>0.22</v>
      </c>
    </row>
    <row r="116" spans="1:35" ht="14.4" customHeight="1">
      <c r="A116" s="465" t="s">
        <v>6</v>
      </c>
      <c r="B116" s="425"/>
      <c r="C116" s="425"/>
      <c r="D116" s="425"/>
      <c r="E116" s="425"/>
      <c r="F116" s="426"/>
      <c r="G116" s="411">
        <f>G115+G114+G113+G112+G110+G111+G109</f>
        <v>27.05</v>
      </c>
      <c r="H116" s="412"/>
      <c r="I116" s="411">
        <f>I115+I114+I113+I112+I111+I110+I109</f>
        <v>31.95</v>
      </c>
      <c r="J116" s="412"/>
      <c r="K116" s="415">
        <f>K115+K114+K113+K112+K111+K110+K109</f>
        <v>97.11999999999999</v>
      </c>
      <c r="L116" s="416"/>
      <c r="M116" s="411">
        <f>M115+M114+M113+M112+M111+M110+M109</f>
        <v>788.84</v>
      </c>
      <c r="N116" s="412"/>
      <c r="O116" s="411">
        <f>O115+O114+O113+O112+O111+O110+O109</f>
        <v>0.84000000000000008</v>
      </c>
      <c r="P116" s="412"/>
      <c r="Q116" s="39">
        <f>Q115+Q114+Q113+Q112+Q111+Q109+Q110</f>
        <v>0.38</v>
      </c>
      <c r="R116" s="40">
        <f>R115+R114+R113+R112+R110+R111+R109</f>
        <v>26.009999999999998</v>
      </c>
      <c r="S116" s="411">
        <f>S115+S114+S113+S112+S111+S110+S109</f>
        <v>0.71</v>
      </c>
      <c r="T116" s="412"/>
      <c r="U116" s="411">
        <f>U115+U114+U113+U112+U111+U110+U109</f>
        <v>0.03</v>
      </c>
      <c r="V116" s="412"/>
      <c r="W116" s="415">
        <f>W115+W114+W113+W111+W112+W110+W109</f>
        <v>184.60999999999999</v>
      </c>
      <c r="X116" s="416"/>
      <c r="Y116" s="40">
        <f>Y115+Y114+Y113+Y112+Y111+Y110+Y109</f>
        <v>519.94999999999993</v>
      </c>
      <c r="Z116" s="39">
        <f>Z115+Z114+Z113+Z112+Z111+Z110+Z109</f>
        <v>0.29700000000000004</v>
      </c>
      <c r="AA116" s="411">
        <f>AA115+AA114+AA113+AA112+AA111+AA110+AA109</f>
        <v>0.75029999999999997</v>
      </c>
      <c r="AB116" s="412"/>
      <c r="AC116" s="415">
        <f>AC115+AC114+AC113+AC112+AC111+AC110+AC109</f>
        <v>339.47</v>
      </c>
      <c r="AD116" s="416"/>
      <c r="AE116" s="411">
        <f>AE115+AE113+AE114+AE112+AE111+AE110+AE109</f>
        <v>0.24140000000000003</v>
      </c>
      <c r="AF116" s="412"/>
      <c r="AG116" s="415">
        <f>AG115+AG113+AG114+AG112+AG111+AG110+AG109</f>
        <v>137.99</v>
      </c>
      <c r="AH116" s="416"/>
      <c r="AI116" s="83">
        <f>AI115+AI114+AI113+AI112+AI111+AI110+AI109</f>
        <v>6.09</v>
      </c>
    </row>
    <row r="117" spans="1:35" ht="14.4" customHeight="1">
      <c r="A117" s="806" t="s">
        <v>93</v>
      </c>
      <c r="B117" s="807"/>
      <c r="C117" s="807"/>
      <c r="D117" s="807"/>
      <c r="E117" s="807"/>
      <c r="F117" s="808"/>
      <c r="G117" s="496">
        <f>G116+G107</f>
        <v>56.35</v>
      </c>
      <c r="H117" s="497"/>
      <c r="I117" s="496">
        <f>I116+I107</f>
        <v>51.95</v>
      </c>
      <c r="J117" s="497"/>
      <c r="K117" s="496">
        <f>K116+K107</f>
        <v>176.71999999999997</v>
      </c>
      <c r="L117" s="497"/>
      <c r="M117" s="496">
        <f>M116+M107</f>
        <v>1344.54</v>
      </c>
      <c r="N117" s="497"/>
      <c r="O117" s="469">
        <f>O116+O115+O114+O111+O110+O109</f>
        <v>1.33</v>
      </c>
      <c r="P117" s="470"/>
      <c r="Q117" s="45">
        <f>Q116+Q107</f>
        <v>0.68</v>
      </c>
      <c r="R117" s="45">
        <f>R116+R107</f>
        <v>38.68</v>
      </c>
      <c r="S117" s="469">
        <f>S116+S107</f>
        <v>1.91</v>
      </c>
      <c r="T117" s="470"/>
      <c r="U117" s="469">
        <f>U116+U107</f>
        <v>5.1999999999999998E-2</v>
      </c>
      <c r="V117" s="470"/>
      <c r="W117" s="469">
        <f>W116+W107</f>
        <v>228.31</v>
      </c>
      <c r="X117" s="470"/>
      <c r="Y117" s="45">
        <f>Y116+Y107</f>
        <v>913.5</v>
      </c>
      <c r="Z117" s="45">
        <f>Z116+Z107</f>
        <v>0.47100000000000009</v>
      </c>
      <c r="AA117" s="494">
        <f>AA116+AA107</f>
        <v>0.89029999999999998</v>
      </c>
      <c r="AB117" s="495"/>
      <c r="AC117" s="494">
        <f>AC116+AC107</f>
        <v>514.67000000000007</v>
      </c>
      <c r="AD117" s="495"/>
      <c r="AE117" s="469">
        <f>AE116+AE107</f>
        <v>0.29540000000000005</v>
      </c>
      <c r="AF117" s="470"/>
      <c r="AG117" s="469">
        <f>AG116+AG107</f>
        <v>178.72</v>
      </c>
      <c r="AH117" s="470"/>
      <c r="AI117" s="94">
        <f>AI116+AI107</f>
        <v>7.51</v>
      </c>
    </row>
    <row r="118" spans="1:35" ht="15.6">
      <c r="A118" s="922" t="s">
        <v>15</v>
      </c>
      <c r="B118" s="923"/>
      <c r="C118" s="923"/>
      <c r="D118" s="923"/>
      <c r="E118" s="923"/>
      <c r="F118" s="923"/>
      <c r="G118" s="924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68"/>
      <c r="AD118" s="71"/>
      <c r="AE118" s="71"/>
      <c r="AF118" s="71"/>
      <c r="AG118" s="71"/>
      <c r="AH118" s="71"/>
      <c r="AI118" s="71"/>
    </row>
    <row r="119" spans="1:35" ht="14.4" customHeight="1">
      <c r="A119" s="796" t="s">
        <v>16</v>
      </c>
      <c r="B119" s="797"/>
      <c r="C119" s="81" t="s">
        <v>144</v>
      </c>
      <c r="D119" s="796">
        <v>25</v>
      </c>
      <c r="E119" s="797"/>
      <c r="F119" s="415">
        <v>0.25</v>
      </c>
      <c r="G119" s="416"/>
      <c r="H119" s="411">
        <v>1.5</v>
      </c>
      <c r="I119" s="412"/>
      <c r="J119" s="415">
        <v>20.7</v>
      </c>
      <c r="K119" s="416"/>
      <c r="L119" s="415">
        <v>97</v>
      </c>
      <c r="M119" s="416"/>
      <c r="N119" s="411">
        <v>0.02</v>
      </c>
      <c r="O119" s="412"/>
      <c r="P119" s="39">
        <v>0.01</v>
      </c>
      <c r="Q119" s="42">
        <v>0.01</v>
      </c>
      <c r="R119" s="415">
        <v>0</v>
      </c>
      <c r="S119" s="416"/>
      <c r="T119" s="518">
        <v>0.1</v>
      </c>
      <c r="U119" s="519"/>
      <c r="V119" s="415">
        <v>0</v>
      </c>
      <c r="W119" s="416"/>
      <c r="X119" s="40">
        <v>7.4</v>
      </c>
      <c r="Y119" s="40">
        <v>15.7</v>
      </c>
      <c r="Z119" s="415">
        <v>0</v>
      </c>
      <c r="AA119" s="537"/>
      <c r="AB119" s="285">
        <v>0</v>
      </c>
      <c r="AC119" s="286">
        <v>7.2</v>
      </c>
      <c r="AD119" s="443">
        <v>0</v>
      </c>
      <c r="AE119" s="419"/>
      <c r="AF119" s="415">
        <v>0.2</v>
      </c>
      <c r="AG119" s="416"/>
      <c r="AH119" s="411">
        <v>0.18</v>
      </c>
      <c r="AI119" s="412"/>
    </row>
    <row r="120" spans="1:35" ht="14.4" customHeight="1">
      <c r="A120" s="382" t="s">
        <v>7</v>
      </c>
      <c r="B120" s="475" t="s">
        <v>1</v>
      </c>
      <c r="C120" s="476"/>
      <c r="D120" s="477"/>
      <c r="E120" s="377">
        <v>200</v>
      </c>
      <c r="F120" s="366"/>
      <c r="G120" s="378">
        <v>5.8</v>
      </c>
      <c r="H120" s="379">
        <v>5.8</v>
      </c>
      <c r="I120" s="378">
        <v>5</v>
      </c>
      <c r="J120" s="379">
        <v>5</v>
      </c>
      <c r="K120" s="367">
        <v>8.4</v>
      </c>
      <c r="L120" s="368"/>
      <c r="M120" s="365">
        <v>102</v>
      </c>
      <c r="N120" s="366">
        <v>102</v>
      </c>
      <c r="O120" s="378">
        <v>0.04</v>
      </c>
      <c r="P120" s="379"/>
      <c r="Q120" s="5">
        <v>0.26</v>
      </c>
      <c r="R120" s="5">
        <v>0.6</v>
      </c>
      <c r="S120" s="187"/>
      <c r="T120" s="186">
        <v>0.02</v>
      </c>
      <c r="U120" s="187"/>
      <c r="V120" s="186">
        <v>0</v>
      </c>
      <c r="W120" s="187"/>
      <c r="X120" s="186">
        <v>248</v>
      </c>
      <c r="Y120" s="5">
        <v>184</v>
      </c>
      <c r="Z120" s="5">
        <v>0</v>
      </c>
      <c r="AA120" s="187"/>
      <c r="AB120" s="31">
        <v>0</v>
      </c>
      <c r="AC120" s="28">
        <v>292</v>
      </c>
      <c r="AD120" s="186"/>
      <c r="AE120" s="187">
        <v>0</v>
      </c>
      <c r="AF120" s="186"/>
      <c r="AG120" s="187">
        <v>28</v>
      </c>
      <c r="AH120" s="186"/>
      <c r="AI120" s="187">
        <v>0.2</v>
      </c>
    </row>
    <row r="121" spans="1:35" ht="14.4" customHeight="1">
      <c r="A121" s="217">
        <v>338</v>
      </c>
      <c r="B121" s="424" t="s">
        <v>159</v>
      </c>
      <c r="C121" s="425"/>
      <c r="D121" s="426"/>
      <c r="E121" s="413">
        <v>100</v>
      </c>
      <c r="F121" s="414"/>
      <c r="G121" s="427">
        <v>0.4</v>
      </c>
      <c r="H121" s="428"/>
      <c r="I121" s="406">
        <v>0.4</v>
      </c>
      <c r="J121" s="407"/>
      <c r="K121" s="427">
        <v>7.35</v>
      </c>
      <c r="L121" s="428"/>
      <c r="M121" s="427">
        <v>47</v>
      </c>
      <c r="N121" s="428"/>
      <c r="O121" s="420">
        <v>0.04</v>
      </c>
      <c r="P121" s="421"/>
      <c r="Q121" s="9">
        <v>0.02</v>
      </c>
      <c r="R121" s="8">
        <v>10</v>
      </c>
      <c r="S121" s="427">
        <v>0</v>
      </c>
      <c r="T121" s="428"/>
      <c r="U121" s="429">
        <v>2E-3</v>
      </c>
      <c r="V121" s="430"/>
      <c r="W121" s="420">
        <v>16</v>
      </c>
      <c r="X121" s="421"/>
      <c r="Y121" s="9">
        <v>11</v>
      </c>
      <c r="Z121" s="9">
        <v>0</v>
      </c>
      <c r="AA121" s="420">
        <v>0</v>
      </c>
      <c r="AB121" s="421"/>
      <c r="AC121" s="420">
        <v>1.7</v>
      </c>
      <c r="AD121" s="421"/>
      <c r="AE121" s="422">
        <v>0</v>
      </c>
      <c r="AF121" s="423"/>
      <c r="AG121" s="420">
        <v>5</v>
      </c>
      <c r="AH121" s="421"/>
      <c r="AI121" s="405">
        <v>0.12</v>
      </c>
    </row>
    <row r="122" spans="1:35">
      <c r="A122" s="587" t="s">
        <v>4</v>
      </c>
      <c r="B122" s="805"/>
      <c r="C122" s="805"/>
      <c r="D122" s="805"/>
      <c r="E122" s="805"/>
      <c r="F122" s="588"/>
      <c r="G122" s="770">
        <f>G121+G120+F119</f>
        <v>6.45</v>
      </c>
      <c r="H122" s="771"/>
      <c r="I122" s="772">
        <f>I121+I120+H119</f>
        <v>6.9</v>
      </c>
      <c r="J122" s="771"/>
      <c r="K122" s="770">
        <f>K121+K120+J119</f>
        <v>36.450000000000003</v>
      </c>
      <c r="L122" s="771"/>
      <c r="M122" s="772">
        <f>M121+M120+L119</f>
        <v>246</v>
      </c>
      <c r="N122" s="771"/>
      <c r="O122" s="78">
        <f>O120+O121+N119</f>
        <v>0.1</v>
      </c>
      <c r="P122" s="71"/>
      <c r="Q122" s="73">
        <f>Q121+Q120+Q119</f>
        <v>0.29000000000000004</v>
      </c>
      <c r="R122" s="74">
        <f>R121+R120+R119</f>
        <v>10.6</v>
      </c>
      <c r="S122" s="71"/>
      <c r="T122" s="73">
        <f>S121+S120+S119</f>
        <v>0</v>
      </c>
      <c r="U122" s="71"/>
      <c r="V122" s="78">
        <f>U121+U120+U119</f>
        <v>2E-3</v>
      </c>
      <c r="W122" s="71"/>
      <c r="X122" s="73">
        <f>W121+W120+W119</f>
        <v>16</v>
      </c>
      <c r="Y122" s="73">
        <f>Y121+Y120+Y119</f>
        <v>210.7</v>
      </c>
      <c r="Z122" s="73">
        <f>Z121+Z120+Z119</f>
        <v>0</v>
      </c>
      <c r="AA122" s="71"/>
      <c r="AB122" s="72">
        <f>AA121+AA120+AA119</f>
        <v>0</v>
      </c>
      <c r="AC122" s="79">
        <f>AC121+AC120+AC119</f>
        <v>300.89999999999998</v>
      </c>
      <c r="AD122" s="71"/>
      <c r="AE122" s="72">
        <f>AE121+AE120+AE119</f>
        <v>0</v>
      </c>
      <c r="AF122" s="71"/>
      <c r="AG122" s="73">
        <f>AG121+AG120+AG119</f>
        <v>33</v>
      </c>
      <c r="AH122" s="71"/>
      <c r="AI122" s="73">
        <f>AI121+AI120+AI119</f>
        <v>0.32</v>
      </c>
    </row>
    <row r="123" spans="1:35">
      <c r="A123" s="555" t="s">
        <v>5</v>
      </c>
      <c r="B123" s="556"/>
      <c r="C123" s="556"/>
      <c r="D123" s="556"/>
      <c r="E123" s="556"/>
      <c r="F123" s="557"/>
      <c r="G123" s="603">
        <f>G122+G117</f>
        <v>62.800000000000004</v>
      </c>
      <c r="H123" s="482"/>
      <c r="I123" s="603">
        <f>I122+I117</f>
        <v>58.85</v>
      </c>
      <c r="J123" s="482"/>
      <c r="K123" s="603">
        <f>K122+K117</f>
        <v>213.16999999999996</v>
      </c>
      <c r="L123" s="482"/>
      <c r="M123" s="786">
        <f>M122+M117</f>
        <v>1590.54</v>
      </c>
      <c r="N123" s="787"/>
      <c r="O123" s="78">
        <f>O122+O117</f>
        <v>1.4300000000000002</v>
      </c>
      <c r="P123" s="71"/>
      <c r="Q123" s="73">
        <f>Q122+Q117</f>
        <v>0.97000000000000008</v>
      </c>
      <c r="R123" s="74">
        <f>R122+R117</f>
        <v>49.28</v>
      </c>
      <c r="S123" s="71"/>
      <c r="T123" s="73">
        <f>T122+S117</f>
        <v>1.91</v>
      </c>
      <c r="U123" s="71"/>
      <c r="V123" s="78">
        <f>V122+U117</f>
        <v>5.3999999999999999E-2</v>
      </c>
      <c r="W123" s="71"/>
      <c r="X123" s="73">
        <f>X122+W117</f>
        <v>244.31</v>
      </c>
      <c r="Y123" s="73">
        <f>Y122+Y117</f>
        <v>1124.2</v>
      </c>
      <c r="Z123" s="73">
        <f>Z122+Z117</f>
        <v>0.47100000000000009</v>
      </c>
      <c r="AA123" s="71"/>
      <c r="AB123" s="73">
        <f>AB122+AA117</f>
        <v>0.89029999999999998</v>
      </c>
      <c r="AC123" s="79">
        <f>AC122+AC117</f>
        <v>815.57</v>
      </c>
      <c r="AD123" s="71"/>
      <c r="AE123" s="72">
        <f>AE122+AE117</f>
        <v>0.29540000000000005</v>
      </c>
      <c r="AF123" s="71"/>
      <c r="AG123" s="73">
        <f>AG122+AG117</f>
        <v>211.72</v>
      </c>
      <c r="AH123" s="71"/>
      <c r="AI123" s="73">
        <f>AI122+AI117</f>
        <v>7.83</v>
      </c>
    </row>
    <row r="124" spans="1: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61"/>
      <c r="AD124" s="1"/>
      <c r="AE124" s="1"/>
      <c r="AF124" s="1"/>
      <c r="AG124" s="1"/>
      <c r="AH124" s="1"/>
      <c r="AI124" s="1"/>
    </row>
    <row r="126" spans="1:35" ht="26.4" customHeight="1"/>
    <row r="127" spans="1:35" ht="28.8" customHeight="1">
      <c r="A127" s="798" t="s">
        <v>18</v>
      </c>
      <c r="B127" s="798"/>
      <c r="C127" s="798"/>
      <c r="D127" s="798"/>
      <c r="E127" s="798"/>
      <c r="F127" s="798"/>
      <c r="G127" s="798"/>
      <c r="H127" s="798"/>
      <c r="I127" s="798"/>
      <c r="J127" s="798"/>
      <c r="K127" s="798"/>
      <c r="L127" s="798"/>
      <c r="M127" s="798"/>
      <c r="N127" s="798"/>
      <c r="O127" s="798"/>
      <c r="P127" s="798"/>
      <c r="Q127" s="798"/>
      <c r="R127" s="798"/>
      <c r="S127" s="798"/>
      <c r="T127" s="798"/>
      <c r="U127" s="798"/>
      <c r="V127" s="798"/>
      <c r="W127" s="798"/>
      <c r="X127" s="798"/>
      <c r="Y127" s="798"/>
      <c r="Z127" s="798"/>
      <c r="AA127" s="798"/>
      <c r="AB127" s="798"/>
      <c r="AC127" s="798"/>
      <c r="AD127" s="798"/>
      <c r="AE127" s="798"/>
      <c r="AF127" s="798"/>
      <c r="AG127" s="798"/>
      <c r="AH127" s="798"/>
      <c r="AI127" s="798"/>
    </row>
    <row r="128" spans="1:35">
      <c r="A128" s="691" t="s">
        <v>26</v>
      </c>
      <c r="B128" s="799" t="s">
        <v>27</v>
      </c>
      <c r="C128" s="800"/>
      <c r="D128" s="801"/>
      <c r="E128" s="773" t="s">
        <v>61</v>
      </c>
      <c r="F128" s="774"/>
      <c r="G128" s="413" t="s">
        <v>28</v>
      </c>
      <c r="H128" s="547"/>
      <c r="I128" s="547"/>
      <c r="J128" s="547"/>
      <c r="K128" s="547"/>
      <c r="L128" s="414"/>
      <c r="M128" s="853" t="s">
        <v>62</v>
      </c>
      <c r="N128" s="854"/>
      <c r="O128" s="413" t="s">
        <v>29</v>
      </c>
      <c r="P128" s="547"/>
      <c r="Q128" s="547"/>
      <c r="R128" s="547"/>
      <c r="S128" s="547"/>
      <c r="T128" s="547"/>
      <c r="U128" s="547"/>
      <c r="V128" s="414"/>
      <c r="W128" s="413" t="s">
        <v>30</v>
      </c>
      <c r="X128" s="547"/>
      <c r="Y128" s="547"/>
      <c r="Z128" s="547"/>
      <c r="AA128" s="547"/>
      <c r="AB128" s="547"/>
      <c r="AC128" s="547"/>
      <c r="AD128" s="547"/>
      <c r="AE128" s="547"/>
      <c r="AF128" s="547"/>
      <c r="AG128" s="547"/>
      <c r="AH128" s="547"/>
      <c r="AI128" s="547"/>
    </row>
    <row r="129" spans="1:35" ht="33" customHeight="1">
      <c r="A129" s="692"/>
      <c r="B129" s="802"/>
      <c r="C129" s="803"/>
      <c r="D129" s="804"/>
      <c r="E129" s="775"/>
      <c r="F129" s="776"/>
      <c r="G129" s="592" t="s">
        <v>31</v>
      </c>
      <c r="H129" s="593"/>
      <c r="I129" s="592" t="s">
        <v>32</v>
      </c>
      <c r="J129" s="593"/>
      <c r="K129" s="592" t="s">
        <v>33</v>
      </c>
      <c r="L129" s="593"/>
      <c r="M129" s="855"/>
      <c r="N129" s="856"/>
      <c r="O129" s="592" t="s">
        <v>34</v>
      </c>
      <c r="P129" s="593"/>
      <c r="Q129" s="16" t="s">
        <v>35</v>
      </c>
      <c r="R129" s="16" t="s">
        <v>36</v>
      </c>
      <c r="S129" s="592" t="s">
        <v>37</v>
      </c>
      <c r="T129" s="593"/>
      <c r="U129" s="592" t="s">
        <v>38</v>
      </c>
      <c r="V129" s="593"/>
      <c r="W129" s="592" t="s">
        <v>39</v>
      </c>
      <c r="X129" s="593"/>
      <c r="Y129" s="16" t="s">
        <v>40</v>
      </c>
      <c r="Z129" s="16" t="s">
        <v>41</v>
      </c>
      <c r="AA129" s="592" t="s">
        <v>42</v>
      </c>
      <c r="AB129" s="593"/>
      <c r="AC129" s="592" t="s">
        <v>43</v>
      </c>
      <c r="AD129" s="593"/>
      <c r="AE129" s="592" t="s">
        <v>44</v>
      </c>
      <c r="AF129" s="593"/>
      <c r="AG129" s="592" t="s">
        <v>45</v>
      </c>
      <c r="AH129" s="593"/>
      <c r="AI129" s="93" t="s">
        <v>46</v>
      </c>
    </row>
    <row r="130" spans="1:35">
      <c r="A130" s="8">
        <v>1</v>
      </c>
      <c r="B130" s="422">
        <v>2</v>
      </c>
      <c r="C130" s="857"/>
      <c r="D130" s="423"/>
      <c r="E130" s="422">
        <v>3</v>
      </c>
      <c r="F130" s="423"/>
      <c r="G130" s="422">
        <v>4</v>
      </c>
      <c r="H130" s="423"/>
      <c r="I130" s="422">
        <v>5</v>
      </c>
      <c r="J130" s="423"/>
      <c r="K130" s="422">
        <v>6</v>
      </c>
      <c r="L130" s="423"/>
      <c r="M130" s="422">
        <v>7</v>
      </c>
      <c r="N130" s="423"/>
      <c r="O130" s="422">
        <v>8</v>
      </c>
      <c r="P130" s="423"/>
      <c r="Q130" s="8">
        <v>9</v>
      </c>
      <c r="R130" s="8">
        <v>10</v>
      </c>
      <c r="S130" s="422">
        <v>11</v>
      </c>
      <c r="T130" s="423"/>
      <c r="U130" s="422">
        <v>12</v>
      </c>
      <c r="V130" s="423"/>
      <c r="W130" s="422">
        <v>13</v>
      </c>
      <c r="X130" s="423"/>
      <c r="Y130" s="8">
        <v>14</v>
      </c>
      <c r="Z130" s="8">
        <v>15</v>
      </c>
      <c r="AA130" s="422">
        <v>16</v>
      </c>
      <c r="AB130" s="423"/>
      <c r="AC130" s="422">
        <v>17</v>
      </c>
      <c r="AD130" s="423"/>
      <c r="AE130" s="422">
        <v>18</v>
      </c>
      <c r="AF130" s="423"/>
      <c r="AG130" s="422">
        <v>19</v>
      </c>
      <c r="AH130" s="423"/>
      <c r="AI130" s="87">
        <v>20</v>
      </c>
    </row>
    <row r="131" spans="1:35">
      <c r="A131" s="861" t="s">
        <v>89</v>
      </c>
      <c r="B131" s="862"/>
      <c r="C131" s="862"/>
      <c r="D131" s="862"/>
      <c r="E131" s="862"/>
      <c r="F131" s="862"/>
      <c r="G131" s="862"/>
      <c r="H131" s="862"/>
      <c r="I131" s="862"/>
      <c r="J131" s="862"/>
      <c r="K131" s="862"/>
      <c r="L131" s="862"/>
      <c r="M131" s="862"/>
      <c r="N131" s="862"/>
      <c r="O131" s="862"/>
      <c r="P131" s="862"/>
      <c r="Q131" s="862"/>
      <c r="R131" s="862"/>
      <c r="S131" s="862"/>
      <c r="T131" s="862"/>
      <c r="U131" s="862"/>
      <c r="V131" s="862"/>
      <c r="W131" s="862"/>
      <c r="X131" s="862"/>
      <c r="Y131" s="862"/>
      <c r="Z131" s="862"/>
      <c r="AA131" s="862"/>
      <c r="AB131" s="862"/>
      <c r="AC131" s="862"/>
      <c r="AD131" s="862"/>
      <c r="AE131" s="862"/>
      <c r="AF131" s="862"/>
      <c r="AG131" s="862"/>
      <c r="AH131" s="862"/>
      <c r="AI131" s="862"/>
    </row>
    <row r="132" spans="1:35" ht="12" customHeight="1">
      <c r="A132" s="408">
        <v>338</v>
      </c>
      <c r="B132" s="555" t="s">
        <v>142</v>
      </c>
      <c r="C132" s="556"/>
      <c r="D132" s="557"/>
      <c r="E132" s="555">
        <v>100</v>
      </c>
      <c r="F132" s="557"/>
      <c r="G132" s="480">
        <v>1.5</v>
      </c>
      <c r="H132" s="482"/>
      <c r="I132" s="558">
        <v>0.5</v>
      </c>
      <c r="J132" s="559"/>
      <c r="K132" s="480">
        <v>21</v>
      </c>
      <c r="L132" s="482"/>
      <c r="M132" s="480">
        <v>96</v>
      </c>
      <c r="N132" s="482"/>
      <c r="O132" s="71">
        <v>0.04</v>
      </c>
      <c r="P132" s="71"/>
      <c r="Q132" s="71">
        <v>0.05</v>
      </c>
      <c r="R132" s="71">
        <v>10</v>
      </c>
      <c r="S132" s="71"/>
      <c r="T132" s="71">
        <v>0.12</v>
      </c>
      <c r="U132" s="71"/>
      <c r="V132" s="71">
        <v>0</v>
      </c>
      <c r="W132" s="71"/>
      <c r="X132" s="71">
        <v>8</v>
      </c>
      <c r="Y132" s="71">
        <v>28</v>
      </c>
      <c r="Z132" s="71">
        <v>0.22</v>
      </c>
      <c r="AA132" s="71"/>
      <c r="AB132" s="71">
        <v>0.1</v>
      </c>
      <c r="AC132" s="360">
        <v>225</v>
      </c>
      <c r="AD132" s="71"/>
      <c r="AE132" s="71">
        <v>0.05</v>
      </c>
      <c r="AF132" s="71"/>
      <c r="AG132" s="71">
        <v>42</v>
      </c>
      <c r="AH132" s="71"/>
      <c r="AI132" s="71">
        <v>0.6</v>
      </c>
    </row>
    <row r="133" spans="1:35" ht="18" customHeight="1">
      <c r="A133" s="409">
        <v>307</v>
      </c>
      <c r="B133" s="809" t="s">
        <v>104</v>
      </c>
      <c r="C133" s="843"/>
      <c r="D133" s="844"/>
      <c r="E133" s="894">
        <v>150</v>
      </c>
      <c r="F133" s="895"/>
      <c r="G133" s="896">
        <v>12.8</v>
      </c>
      <c r="H133" s="897"/>
      <c r="I133" s="896">
        <v>17.100000000000001</v>
      </c>
      <c r="J133" s="897"/>
      <c r="K133" s="847">
        <v>3.5</v>
      </c>
      <c r="L133" s="848"/>
      <c r="M133" s="427">
        <v>218</v>
      </c>
      <c r="N133" s="428"/>
      <c r="O133" s="420">
        <v>7.0000000000000007E-2</v>
      </c>
      <c r="P133" s="421"/>
      <c r="Q133" s="9">
        <v>0.43</v>
      </c>
      <c r="R133" s="9">
        <v>0.39</v>
      </c>
      <c r="S133" s="420">
        <v>2.4E-2</v>
      </c>
      <c r="T133" s="421"/>
      <c r="U133" s="420">
        <v>0.25</v>
      </c>
      <c r="V133" s="421"/>
      <c r="W133" s="420">
        <v>98.33</v>
      </c>
      <c r="X133" s="421"/>
      <c r="Y133" s="10">
        <v>127.3</v>
      </c>
      <c r="Z133" s="9">
        <v>0.06</v>
      </c>
      <c r="AA133" s="429">
        <v>0.03</v>
      </c>
      <c r="AB133" s="430"/>
      <c r="AC133" s="420">
        <v>20.29</v>
      </c>
      <c r="AD133" s="421"/>
      <c r="AE133" s="420">
        <v>0.21</v>
      </c>
      <c r="AF133" s="421"/>
      <c r="AG133" s="420">
        <v>17.399999999999999</v>
      </c>
      <c r="AH133" s="421"/>
      <c r="AI133" s="358">
        <v>0.19</v>
      </c>
    </row>
    <row r="134" spans="1:35" ht="14.4" customHeight="1">
      <c r="A134" s="410">
        <v>693.08</v>
      </c>
      <c r="B134" s="465" t="s">
        <v>194</v>
      </c>
      <c r="C134" s="425"/>
      <c r="D134" s="426"/>
      <c r="E134" s="898">
        <v>200</v>
      </c>
      <c r="F134" s="899"/>
      <c r="G134" s="420">
        <v>4.68</v>
      </c>
      <c r="H134" s="421"/>
      <c r="I134" s="420">
        <v>5.15</v>
      </c>
      <c r="J134" s="421"/>
      <c r="K134" s="420">
        <v>22.58</v>
      </c>
      <c r="L134" s="421"/>
      <c r="M134" s="427">
        <v>151.5</v>
      </c>
      <c r="N134" s="428"/>
      <c r="O134" s="420">
        <v>0.06</v>
      </c>
      <c r="P134" s="421"/>
      <c r="Q134" s="9">
        <v>0.23</v>
      </c>
      <c r="R134" s="9">
        <v>1.95</v>
      </c>
      <c r="S134" s="429">
        <v>0.05</v>
      </c>
      <c r="T134" s="430"/>
      <c r="U134" s="420">
        <v>0.05</v>
      </c>
      <c r="V134" s="421"/>
      <c r="W134" s="427">
        <v>152.19999999999999</v>
      </c>
      <c r="X134" s="428"/>
      <c r="Y134" s="10">
        <v>124.5</v>
      </c>
      <c r="Z134" s="17">
        <v>3.4000000000000002E-2</v>
      </c>
      <c r="AA134" s="429">
        <v>3.0000000000000001E-3</v>
      </c>
      <c r="AB134" s="430"/>
      <c r="AC134" s="427">
        <v>149.6</v>
      </c>
      <c r="AD134" s="428"/>
      <c r="AE134" s="420">
        <v>0.19</v>
      </c>
      <c r="AF134" s="421"/>
      <c r="AG134" s="427">
        <v>21.3</v>
      </c>
      <c r="AH134" s="428"/>
      <c r="AI134" s="358">
        <v>0.4</v>
      </c>
    </row>
    <row r="135" spans="1:35" ht="14.4" customHeight="1">
      <c r="A135" s="55" t="s">
        <v>7</v>
      </c>
      <c r="B135" s="465" t="s">
        <v>59</v>
      </c>
      <c r="C135" s="425"/>
      <c r="D135" s="426"/>
      <c r="E135" s="433">
        <v>60</v>
      </c>
      <c r="F135" s="434"/>
      <c r="G135" s="411">
        <v>4.5</v>
      </c>
      <c r="H135" s="412"/>
      <c r="I135" s="411">
        <v>1.7</v>
      </c>
      <c r="J135" s="412"/>
      <c r="K135" s="411">
        <v>17.7</v>
      </c>
      <c r="L135" s="412"/>
      <c r="M135" s="415">
        <v>157.19999999999999</v>
      </c>
      <c r="N135" s="416"/>
      <c r="O135" s="411">
        <v>0.16</v>
      </c>
      <c r="P135" s="412"/>
      <c r="Q135" s="39">
        <v>0.05</v>
      </c>
      <c r="R135" s="39">
        <v>0</v>
      </c>
      <c r="S135" s="415">
        <v>0</v>
      </c>
      <c r="T135" s="416"/>
      <c r="U135" s="415">
        <v>0</v>
      </c>
      <c r="V135" s="416"/>
      <c r="W135" s="415">
        <v>19</v>
      </c>
      <c r="X135" s="416"/>
      <c r="Y135" s="40">
        <v>85</v>
      </c>
      <c r="Z135" s="41">
        <v>0</v>
      </c>
      <c r="AA135" s="515">
        <v>0</v>
      </c>
      <c r="AB135" s="516"/>
      <c r="AC135" s="411">
        <v>92</v>
      </c>
      <c r="AD135" s="412"/>
      <c r="AE135" s="590">
        <v>0</v>
      </c>
      <c r="AF135" s="591"/>
      <c r="AG135" s="415">
        <v>13.65</v>
      </c>
      <c r="AH135" s="416"/>
      <c r="AI135" s="359">
        <v>1.2</v>
      </c>
    </row>
    <row r="136" spans="1:35">
      <c r="A136" s="465" t="s">
        <v>47</v>
      </c>
      <c r="B136" s="425"/>
      <c r="C136" s="425"/>
      <c r="D136" s="425"/>
      <c r="E136" s="425"/>
      <c r="F136" s="426"/>
      <c r="G136" s="420">
        <f>G135+G134+G133+G132</f>
        <v>23.48</v>
      </c>
      <c r="H136" s="421"/>
      <c r="I136" s="420">
        <f>I135+I134+I133+I132</f>
        <v>24.450000000000003</v>
      </c>
      <c r="J136" s="421"/>
      <c r="K136" s="420">
        <f>K135+K134+K133+K132</f>
        <v>64.78</v>
      </c>
      <c r="L136" s="421"/>
      <c r="M136" s="420">
        <f>M135+M134+M133+M132</f>
        <v>622.70000000000005</v>
      </c>
      <c r="N136" s="421"/>
      <c r="O136" s="420">
        <v>0.23</v>
      </c>
      <c r="P136" s="421"/>
      <c r="Q136" s="9">
        <f>Q135+Q134+Q133+Q132</f>
        <v>0.76</v>
      </c>
      <c r="R136" s="9">
        <f>R135+R134+R133+R132</f>
        <v>12.34</v>
      </c>
      <c r="S136" s="420">
        <f>S135+S134+S133+S132</f>
        <v>7.400000000000001E-2</v>
      </c>
      <c r="T136" s="421"/>
      <c r="U136" s="427">
        <f>U135+U133+U132</f>
        <v>0.25</v>
      </c>
      <c r="V136" s="428"/>
      <c r="W136" s="427">
        <f>W135+W134+W132</f>
        <v>171.2</v>
      </c>
      <c r="X136" s="428"/>
      <c r="Y136" s="10">
        <f>Y135+Y134+Y133+Y132</f>
        <v>364.8</v>
      </c>
      <c r="Z136" s="9">
        <f>Z135+Z134+Z133+Z132</f>
        <v>0.314</v>
      </c>
      <c r="AA136" s="420">
        <f>AA135+AA134+AA133+AA132</f>
        <v>3.3000000000000002E-2</v>
      </c>
      <c r="AB136" s="421"/>
      <c r="AC136" s="420">
        <f>AC135+AC134+AC133+AC132</f>
        <v>486.89</v>
      </c>
      <c r="AD136" s="421"/>
      <c r="AE136" s="429">
        <f>AE135+AE134+AE133+AE132</f>
        <v>0.45</v>
      </c>
      <c r="AF136" s="430"/>
      <c r="AG136" s="420">
        <f>AG135+AG134+AG133+AG132</f>
        <v>94.35</v>
      </c>
      <c r="AH136" s="421"/>
      <c r="AI136" s="358">
        <f>AI135+AI134+AI133+AI132</f>
        <v>2.39</v>
      </c>
    </row>
    <row r="137" spans="1:35">
      <c r="A137" s="664" t="s">
        <v>92</v>
      </c>
      <c r="B137" s="665"/>
      <c r="C137" s="665"/>
      <c r="D137" s="665"/>
      <c r="E137" s="665"/>
      <c r="F137" s="665"/>
      <c r="G137" s="665"/>
      <c r="H137" s="665"/>
      <c r="I137" s="665"/>
      <c r="J137" s="665"/>
      <c r="K137" s="665"/>
      <c r="L137" s="665"/>
      <c r="M137" s="665"/>
      <c r="N137" s="665"/>
      <c r="O137" s="665"/>
      <c r="P137" s="665"/>
      <c r="Q137" s="665"/>
      <c r="R137" s="665"/>
      <c r="S137" s="665"/>
      <c r="T137" s="665"/>
      <c r="U137" s="665"/>
      <c r="V137" s="665"/>
      <c r="W137" s="665"/>
      <c r="X137" s="665"/>
      <c r="Y137" s="665"/>
      <c r="Z137" s="665"/>
      <c r="AA137" s="665"/>
      <c r="AB137" s="665"/>
      <c r="AC137" s="665"/>
      <c r="AD137" s="665"/>
      <c r="AE137" s="665"/>
      <c r="AF137" s="665"/>
      <c r="AG137" s="665"/>
      <c r="AH137" s="665"/>
      <c r="AI137" s="665"/>
    </row>
    <row r="138" spans="1:35" ht="14.4" customHeight="1">
      <c r="A138" s="830">
        <v>45</v>
      </c>
      <c r="B138" s="832"/>
      <c r="C138" s="223" t="s">
        <v>135</v>
      </c>
      <c r="D138" s="652">
        <v>60</v>
      </c>
      <c r="E138" s="653"/>
      <c r="F138" s="411">
        <v>1</v>
      </c>
      <c r="G138" s="412"/>
      <c r="H138" s="411">
        <v>4.2</v>
      </c>
      <c r="I138" s="412"/>
      <c r="J138" s="411">
        <v>2.9</v>
      </c>
      <c r="K138" s="412"/>
      <c r="L138" s="411">
        <v>54.4</v>
      </c>
      <c r="M138" s="412"/>
      <c r="N138" s="411">
        <v>0.01</v>
      </c>
      <c r="O138" s="412"/>
      <c r="P138" s="39">
        <v>0.02</v>
      </c>
      <c r="Q138" s="39">
        <v>0.03</v>
      </c>
      <c r="R138" s="411">
        <v>15.4</v>
      </c>
      <c r="S138" s="412"/>
      <c r="T138" s="415">
        <v>0</v>
      </c>
      <c r="U138" s="416"/>
      <c r="V138" s="411">
        <v>0</v>
      </c>
      <c r="W138" s="412"/>
      <c r="X138" s="39">
        <v>27.9</v>
      </c>
      <c r="Y138" s="167">
        <v>20.100000000000001</v>
      </c>
      <c r="Z138" s="641">
        <v>0.01</v>
      </c>
      <c r="AA138" s="641"/>
      <c r="AB138" s="448">
        <v>0</v>
      </c>
      <c r="AC138" s="449"/>
      <c r="AD138" s="642">
        <v>0</v>
      </c>
      <c r="AE138" s="516"/>
      <c r="AF138" s="411">
        <v>11.4</v>
      </c>
      <c r="AG138" s="412"/>
      <c r="AH138" s="411">
        <v>0.45</v>
      </c>
      <c r="AI138" s="412"/>
    </row>
    <row r="139" spans="1:35">
      <c r="A139" s="9">
        <v>375.01</v>
      </c>
      <c r="B139" s="465" t="s">
        <v>102</v>
      </c>
      <c r="C139" s="425"/>
      <c r="D139" s="426"/>
      <c r="E139" s="422">
        <v>200</v>
      </c>
      <c r="F139" s="423"/>
      <c r="G139" s="420">
        <v>0.24</v>
      </c>
      <c r="H139" s="421"/>
      <c r="I139" s="420">
        <v>0.06</v>
      </c>
      <c r="J139" s="421"/>
      <c r="K139" s="420">
        <v>15.22</v>
      </c>
      <c r="L139" s="421"/>
      <c r="M139" s="427">
        <v>58.6</v>
      </c>
      <c r="N139" s="428"/>
      <c r="O139" s="420">
        <v>0.06</v>
      </c>
      <c r="P139" s="421"/>
      <c r="Q139" s="9">
        <v>0.01</v>
      </c>
      <c r="R139" s="10">
        <v>1.7</v>
      </c>
      <c r="S139" s="422">
        <v>0</v>
      </c>
      <c r="T139" s="423"/>
      <c r="U139" s="422">
        <v>0</v>
      </c>
      <c r="V139" s="423"/>
      <c r="W139" s="420">
        <v>8.0500000000000007</v>
      </c>
      <c r="X139" s="421"/>
      <c r="Y139" s="9">
        <v>9.7799999999999994</v>
      </c>
      <c r="Z139" s="9">
        <v>0.1</v>
      </c>
      <c r="AA139" s="420">
        <v>0.02</v>
      </c>
      <c r="AB139" s="421"/>
      <c r="AC139" s="420">
        <v>31.77</v>
      </c>
      <c r="AD139" s="421"/>
      <c r="AE139" s="422">
        <v>0</v>
      </c>
      <c r="AF139" s="423"/>
      <c r="AG139" s="420">
        <v>5.24</v>
      </c>
      <c r="AH139" s="421"/>
      <c r="AI139" s="88">
        <v>0.87</v>
      </c>
    </row>
    <row r="140" spans="1:35">
      <c r="A140" s="9">
        <v>119</v>
      </c>
      <c r="B140" s="424" t="s">
        <v>19</v>
      </c>
      <c r="C140" s="425"/>
      <c r="D140" s="426"/>
      <c r="E140" s="946">
        <v>200</v>
      </c>
      <c r="F140" s="947"/>
      <c r="G140" s="902">
        <v>6.2</v>
      </c>
      <c r="H140" s="903"/>
      <c r="I140" s="948">
        <v>6.8</v>
      </c>
      <c r="J140" s="949"/>
      <c r="K140" s="902">
        <v>22.6</v>
      </c>
      <c r="L140" s="421"/>
      <c r="M140" s="420">
        <v>156</v>
      </c>
      <c r="N140" s="421"/>
      <c r="O140" s="420">
        <v>0.23</v>
      </c>
      <c r="P140" s="421"/>
      <c r="Q140" s="9">
        <v>0.24</v>
      </c>
      <c r="R140" s="9">
        <v>3.2</v>
      </c>
      <c r="S140" s="429">
        <v>2.3E-2</v>
      </c>
      <c r="T140" s="907"/>
      <c r="U140" s="902">
        <v>0.11</v>
      </c>
      <c r="V140" s="903"/>
      <c r="W140" s="902">
        <v>34.6</v>
      </c>
      <c r="X140" s="903"/>
      <c r="Y140" s="64">
        <v>167.32</v>
      </c>
      <c r="Z140" s="64">
        <v>0.05</v>
      </c>
      <c r="AA140" s="904">
        <v>0.03</v>
      </c>
      <c r="AB140" s="905"/>
      <c r="AC140" s="904">
        <v>107</v>
      </c>
      <c r="AD140" s="905"/>
      <c r="AE140" s="906">
        <v>7.9000000000000001E-2</v>
      </c>
      <c r="AF140" s="907"/>
      <c r="AG140" s="902">
        <v>42.83</v>
      </c>
      <c r="AH140" s="421"/>
      <c r="AI140" s="88">
        <v>0.8</v>
      </c>
    </row>
    <row r="141" spans="1:35">
      <c r="A141" s="57">
        <v>255</v>
      </c>
      <c r="B141" s="75"/>
      <c r="C141" s="82" t="s">
        <v>100</v>
      </c>
      <c r="D141" s="60"/>
      <c r="E141" s="76">
        <v>100</v>
      </c>
      <c r="F141" s="76"/>
      <c r="G141" s="35">
        <v>19.05</v>
      </c>
      <c r="H141" s="35"/>
      <c r="I141" s="391">
        <v>11.83</v>
      </c>
      <c r="J141" s="391"/>
      <c r="K141" s="35">
        <v>7.18</v>
      </c>
      <c r="L141" s="59"/>
      <c r="M141" s="59">
        <v>211.28</v>
      </c>
      <c r="N141" s="59"/>
      <c r="O141" s="59">
        <v>0.24</v>
      </c>
      <c r="P141" s="58"/>
      <c r="Q141" s="9">
        <v>1.94</v>
      </c>
      <c r="R141" s="57">
        <v>14.86</v>
      </c>
      <c r="S141" s="63"/>
      <c r="T141" s="77">
        <v>5.4999999999999997E-3</v>
      </c>
      <c r="U141" s="35"/>
      <c r="V141" s="35">
        <v>6.0000000000000001E-3</v>
      </c>
      <c r="W141" s="35"/>
      <c r="X141" s="35">
        <v>15.22</v>
      </c>
      <c r="Y141" s="35">
        <v>310.64</v>
      </c>
      <c r="Z141" s="35">
        <v>0.22</v>
      </c>
      <c r="AA141" s="35"/>
      <c r="AB141" s="35">
        <v>3.7999999999999999E-2</v>
      </c>
      <c r="AC141" s="35">
        <v>270.37</v>
      </c>
      <c r="AD141" s="35"/>
      <c r="AE141" s="77" t="s">
        <v>101</v>
      </c>
      <c r="AF141" s="77"/>
      <c r="AG141" s="35">
        <v>18.690000000000001</v>
      </c>
      <c r="AH141" s="59"/>
      <c r="AI141" s="59">
        <v>6.72</v>
      </c>
    </row>
    <row r="142" spans="1:35">
      <c r="A142" s="9">
        <v>202</v>
      </c>
      <c r="B142" s="424" t="s">
        <v>146</v>
      </c>
      <c r="C142" s="425"/>
      <c r="D142" s="426"/>
      <c r="E142" s="422">
        <v>150</v>
      </c>
      <c r="F142" s="423"/>
      <c r="G142" s="420">
        <v>5.7</v>
      </c>
      <c r="H142" s="421"/>
      <c r="I142" s="525">
        <v>5.04</v>
      </c>
      <c r="J142" s="526"/>
      <c r="K142" s="420">
        <v>36.450000000000003</v>
      </c>
      <c r="L142" s="421"/>
      <c r="M142" s="420">
        <v>190.31</v>
      </c>
      <c r="N142" s="421"/>
      <c r="O142" s="420">
        <v>0.09</v>
      </c>
      <c r="P142" s="421"/>
      <c r="Q142" s="9">
        <v>0.03</v>
      </c>
      <c r="R142" s="5">
        <v>0</v>
      </c>
      <c r="S142" s="420">
        <v>0.03</v>
      </c>
      <c r="T142" s="421"/>
      <c r="U142" s="420">
        <v>0.04</v>
      </c>
      <c r="V142" s="421"/>
      <c r="W142" s="420">
        <v>13.3</v>
      </c>
      <c r="X142" s="421"/>
      <c r="Y142" s="9">
        <v>46.21</v>
      </c>
      <c r="Z142" s="9">
        <v>0.01</v>
      </c>
      <c r="AA142" s="429">
        <v>3.0000000000000001E-3</v>
      </c>
      <c r="AB142" s="430"/>
      <c r="AC142" s="420">
        <v>93.86</v>
      </c>
      <c r="AD142" s="421"/>
      <c r="AE142" s="429">
        <v>0.08</v>
      </c>
      <c r="AF142" s="430"/>
      <c r="AG142" s="420">
        <v>8.4700000000000006</v>
      </c>
      <c r="AH142" s="421"/>
      <c r="AI142" s="168">
        <v>8.5999999999999993E-2</v>
      </c>
    </row>
    <row r="143" spans="1:35">
      <c r="A143" s="172">
        <v>52</v>
      </c>
      <c r="B143" s="950" t="s">
        <v>148</v>
      </c>
      <c r="C143" s="951"/>
      <c r="D143" s="952"/>
      <c r="E143" s="527">
        <v>60</v>
      </c>
      <c r="F143" s="528"/>
      <c r="G143" s="529">
        <v>0.86</v>
      </c>
      <c r="H143" s="530"/>
      <c r="I143" s="529">
        <v>1.56</v>
      </c>
      <c r="J143" s="530"/>
      <c r="K143" s="529">
        <v>5.13</v>
      </c>
      <c r="L143" s="530"/>
      <c r="M143" s="529">
        <v>37.43</v>
      </c>
      <c r="N143" s="530"/>
      <c r="O143" s="525">
        <v>0.08</v>
      </c>
      <c r="P143" s="526"/>
      <c r="Q143" s="173">
        <v>4.9000000000000002E-2</v>
      </c>
      <c r="R143" s="174">
        <v>5.6</v>
      </c>
      <c r="S143" s="531">
        <v>0.01</v>
      </c>
      <c r="T143" s="532"/>
      <c r="U143" s="531">
        <v>0</v>
      </c>
      <c r="V143" s="532"/>
      <c r="W143" s="529">
        <v>21.83</v>
      </c>
      <c r="X143" s="530"/>
      <c r="Y143" s="174">
        <v>24.6</v>
      </c>
      <c r="Z143" s="175">
        <v>0</v>
      </c>
      <c r="AA143" s="550">
        <v>0</v>
      </c>
      <c r="AB143" s="551"/>
      <c r="AC143" s="552">
        <v>18.5</v>
      </c>
      <c r="AD143" s="553"/>
      <c r="AE143" s="529">
        <v>0</v>
      </c>
      <c r="AF143" s="530"/>
      <c r="AG143" s="525">
        <v>12.5</v>
      </c>
      <c r="AH143" s="526"/>
      <c r="AI143" s="176">
        <v>0.8</v>
      </c>
    </row>
    <row r="144" spans="1:35" ht="14.4" customHeight="1">
      <c r="A144" s="9" t="s">
        <v>7</v>
      </c>
      <c r="B144" s="465" t="s">
        <v>48</v>
      </c>
      <c r="C144" s="425"/>
      <c r="D144" s="426"/>
      <c r="E144" s="422">
        <v>50</v>
      </c>
      <c r="F144" s="423"/>
      <c r="G144" s="420">
        <v>1.53</v>
      </c>
      <c r="H144" s="421"/>
      <c r="I144" s="420">
        <v>0.3</v>
      </c>
      <c r="J144" s="421"/>
      <c r="K144" s="420">
        <v>19.100000000000001</v>
      </c>
      <c r="L144" s="421"/>
      <c r="M144" s="784">
        <v>90</v>
      </c>
      <c r="N144" s="785"/>
      <c r="O144" s="420">
        <v>0.12</v>
      </c>
      <c r="P144" s="421"/>
      <c r="Q144" s="9">
        <v>0.06</v>
      </c>
      <c r="R144" s="8">
        <v>0</v>
      </c>
      <c r="S144" s="422">
        <v>0</v>
      </c>
      <c r="T144" s="423"/>
      <c r="U144" s="422">
        <v>0</v>
      </c>
      <c r="V144" s="423"/>
      <c r="W144" s="420">
        <v>24.5</v>
      </c>
      <c r="X144" s="421"/>
      <c r="Y144" s="10">
        <v>110.6</v>
      </c>
      <c r="Z144" s="17">
        <v>1.7000000000000001E-2</v>
      </c>
      <c r="AA144" s="420">
        <v>0</v>
      </c>
      <c r="AB144" s="421"/>
      <c r="AC144" s="427">
        <v>17.100000000000001</v>
      </c>
      <c r="AD144" s="428"/>
      <c r="AE144" s="420">
        <v>0</v>
      </c>
      <c r="AF144" s="421"/>
      <c r="AG144" s="427">
        <v>32.9</v>
      </c>
      <c r="AH144" s="428"/>
      <c r="AI144" s="282">
        <v>1.33</v>
      </c>
    </row>
    <row r="145" spans="1:35" ht="14.4" customHeight="1">
      <c r="A145" s="70" t="s">
        <v>7</v>
      </c>
      <c r="B145" s="465" t="s">
        <v>8</v>
      </c>
      <c r="C145" s="425"/>
      <c r="D145" s="426"/>
      <c r="E145" s="443">
        <v>30</v>
      </c>
      <c r="F145" s="419"/>
      <c r="G145" s="478">
        <v>1.58</v>
      </c>
      <c r="H145" s="479"/>
      <c r="I145" s="478">
        <v>0.2</v>
      </c>
      <c r="J145" s="479"/>
      <c r="K145" s="518">
        <v>9.66</v>
      </c>
      <c r="L145" s="519"/>
      <c r="M145" s="518">
        <v>46.76</v>
      </c>
      <c r="N145" s="519"/>
      <c r="O145" s="536">
        <v>0.04</v>
      </c>
      <c r="P145" s="479"/>
      <c r="Q145" s="70">
        <v>0.03</v>
      </c>
      <c r="R145" s="70">
        <v>0</v>
      </c>
      <c r="S145" s="478">
        <v>0</v>
      </c>
      <c r="T145" s="479"/>
      <c r="U145" s="478">
        <v>0</v>
      </c>
      <c r="V145" s="479"/>
      <c r="W145" s="478">
        <v>4.5999999999999996</v>
      </c>
      <c r="X145" s="479"/>
      <c r="Y145" s="70">
        <v>17.399999999999999</v>
      </c>
      <c r="Z145" s="70">
        <v>0</v>
      </c>
      <c r="AA145" s="478">
        <v>0</v>
      </c>
      <c r="AB145" s="479"/>
      <c r="AC145" s="478">
        <v>76.8</v>
      </c>
      <c r="AD145" s="479"/>
      <c r="AE145" s="478">
        <v>0</v>
      </c>
      <c r="AF145" s="479"/>
      <c r="AG145" s="478">
        <v>6.6</v>
      </c>
      <c r="AH145" s="479"/>
      <c r="AI145" s="95">
        <v>0.22</v>
      </c>
    </row>
    <row r="146" spans="1:35">
      <c r="A146" s="465" t="s">
        <v>171</v>
      </c>
      <c r="B146" s="425"/>
      <c r="C146" s="425"/>
      <c r="D146" s="425"/>
      <c r="E146" s="425"/>
      <c r="F146" s="426"/>
      <c r="G146" s="486">
        <f>G145+G144+G142+G141+G140+G139+F138</f>
        <v>35.300000000000004</v>
      </c>
      <c r="H146" s="487"/>
      <c r="I146" s="486">
        <f>I145+I144+I142+I141+I139+I140+H138</f>
        <v>28.43</v>
      </c>
      <c r="J146" s="487"/>
      <c r="K146" s="486">
        <f>K145+K144+K142+K141+K140+K139+J138</f>
        <v>113.11000000000001</v>
      </c>
      <c r="L146" s="487"/>
      <c r="M146" s="486">
        <f>M145+M144+M142+M141+M140+M139+L138</f>
        <v>807.35</v>
      </c>
      <c r="N146" s="487"/>
      <c r="O146" s="486">
        <v>0.97</v>
      </c>
      <c r="P146" s="487"/>
      <c r="Q146" s="9">
        <f>Q145+Q144+Q142+Q141+Q140+Q139+Q138</f>
        <v>2.3399999999999994</v>
      </c>
      <c r="R146" s="9">
        <f>R142+R141+R140+R139+R138</f>
        <v>35.159999999999997</v>
      </c>
      <c r="S146" s="420">
        <f>S145+S144+T141+S140+S139+S138</f>
        <v>2.8499999999999998E-2</v>
      </c>
      <c r="T146" s="421"/>
      <c r="U146" s="420">
        <f>V142+V141+U140+U139+U138</f>
        <v>0.11600000000000001</v>
      </c>
      <c r="V146" s="421"/>
      <c r="W146" s="427">
        <f>W145+W144+X142+X141+W140+W139+W138</f>
        <v>86.97</v>
      </c>
      <c r="X146" s="428"/>
      <c r="Y146" s="9">
        <f>Y145+Y144+Y142+Y141+Y140+Y139+Y138</f>
        <v>682.05000000000007</v>
      </c>
      <c r="Z146" s="9">
        <f>Z144+Z142+Z141+Z140+Z139+Z138</f>
        <v>0.40700000000000003</v>
      </c>
      <c r="AA146" s="420">
        <f>AA145+AA144+AB142+AB141+AA140+AA139+AA138</f>
        <v>8.8000000000000009E-2</v>
      </c>
      <c r="AB146" s="421"/>
      <c r="AC146" s="420">
        <f>AC145+AC144+AC142+AC141+AC140+AC139+AC138</f>
        <v>596.9</v>
      </c>
      <c r="AD146" s="421"/>
      <c r="AE146" s="429">
        <v>0.10199999999999999</v>
      </c>
      <c r="AF146" s="430"/>
      <c r="AG146" s="420">
        <v>137.46</v>
      </c>
      <c r="AH146" s="421"/>
      <c r="AI146" s="88">
        <f>AI145+AI144+AH142+AI141+AI140+AI139+AI138</f>
        <v>9.94</v>
      </c>
    </row>
    <row r="147" spans="1:35">
      <c r="A147" s="937" t="s">
        <v>170</v>
      </c>
      <c r="B147" s="938"/>
      <c r="C147" s="938"/>
      <c r="D147" s="938"/>
      <c r="E147" s="938"/>
      <c r="F147" s="939"/>
      <c r="G147" s="706">
        <f>G145+G144+G143+F142+G141+G140+G139</f>
        <v>29.459999999999997</v>
      </c>
      <c r="H147" s="707"/>
      <c r="I147" s="706">
        <f>I145+I144+I143+I142+I141+I140+I139</f>
        <v>25.79</v>
      </c>
      <c r="J147" s="707"/>
      <c r="K147" s="706">
        <f>K145+K144+K143+K142+K141+K140+K139</f>
        <v>115.34</v>
      </c>
      <c r="L147" s="707"/>
      <c r="M147" s="706">
        <f>M145+M144+M143+M142+M141+M140+M139</f>
        <v>790.38</v>
      </c>
      <c r="N147" s="707"/>
      <c r="O147" s="706">
        <v>1</v>
      </c>
      <c r="P147" s="707"/>
      <c r="Q147" s="11">
        <f>Q145+Q144+Q143+Q142+Q141+Q140+Q139</f>
        <v>2.359</v>
      </c>
      <c r="R147" s="11">
        <f>R143+R142+R141+R140+R139</f>
        <v>25.36</v>
      </c>
      <c r="S147" s="1004">
        <f>T141+S140</f>
        <v>2.8499999999999998E-2</v>
      </c>
      <c r="T147" s="1005"/>
      <c r="U147" s="1004">
        <f>V141+U140</f>
        <v>0.11600000000000001</v>
      </c>
      <c r="V147" s="1005"/>
      <c r="W147" s="900">
        <f>W145+W144+W143+X142+X141+W140+W139</f>
        <v>108.8</v>
      </c>
      <c r="X147" s="901"/>
      <c r="Y147" s="11">
        <f>Y145+Y144+Y143+Y142+Y141+Y140+Y139</f>
        <v>686.55</v>
      </c>
      <c r="Z147" s="11">
        <f>Z144+Z143+Z142+Z141+Z140+Z139</f>
        <v>0.39700000000000002</v>
      </c>
      <c r="AA147" s="900">
        <f>AA145+AA144+AA143+AB142+AB141+AA140+AA139</f>
        <v>8.8000000000000009E-2</v>
      </c>
      <c r="AB147" s="901"/>
      <c r="AC147" s="900">
        <f>AC145+AC144+AC143+AC142+AC141+AC140+AC139</f>
        <v>615.4</v>
      </c>
      <c r="AD147" s="901"/>
      <c r="AE147" s="900">
        <v>0.1</v>
      </c>
      <c r="AF147" s="901"/>
      <c r="AG147" s="900">
        <v>135.30000000000001</v>
      </c>
      <c r="AH147" s="901"/>
      <c r="AI147" s="91">
        <f>AI145+AI144+AI143+AH142+AI141+AI140+AI139</f>
        <v>10.74</v>
      </c>
    </row>
    <row r="148" spans="1:35">
      <c r="A148" s="424" t="s">
        <v>172</v>
      </c>
      <c r="B148" s="425"/>
      <c r="C148" s="425"/>
      <c r="D148" s="425"/>
      <c r="E148" s="425"/>
      <c r="F148" s="426"/>
      <c r="G148" s="427">
        <f>G146+G136</f>
        <v>58.78</v>
      </c>
      <c r="H148" s="428"/>
      <c r="I148" s="427">
        <f>I147+I136</f>
        <v>50.24</v>
      </c>
      <c r="J148" s="428"/>
      <c r="K148" s="427">
        <f>K146+K136</f>
        <v>177.89000000000001</v>
      </c>
      <c r="L148" s="428"/>
      <c r="M148" s="427">
        <f>M146+M136</f>
        <v>1430.0500000000002</v>
      </c>
      <c r="N148" s="428"/>
      <c r="O148" s="427">
        <v>1.2</v>
      </c>
      <c r="P148" s="428"/>
      <c r="Q148" s="10">
        <f>Q146+Q136</f>
        <v>3.0999999999999996</v>
      </c>
      <c r="R148" s="10">
        <f>R146+R136</f>
        <v>47.5</v>
      </c>
      <c r="S148" s="784">
        <f>S146+S136</f>
        <v>0.10250000000000001</v>
      </c>
      <c r="T148" s="785"/>
      <c r="U148" s="427">
        <f>U146+U136</f>
        <v>0.36599999999999999</v>
      </c>
      <c r="V148" s="428"/>
      <c r="W148" s="427">
        <f>W146+W136</f>
        <v>258.16999999999996</v>
      </c>
      <c r="X148" s="428"/>
      <c r="Y148" s="10">
        <f>Y146+Y136</f>
        <v>1046.8500000000001</v>
      </c>
      <c r="Z148" s="9">
        <f>Z146+Z136</f>
        <v>0.72100000000000009</v>
      </c>
      <c r="AA148" s="427">
        <f>AA146+AA136</f>
        <v>0.12100000000000001</v>
      </c>
      <c r="AB148" s="428"/>
      <c r="AC148" s="427">
        <f>AC146+AC136</f>
        <v>1083.79</v>
      </c>
      <c r="AD148" s="428"/>
      <c r="AE148" s="427">
        <f>AE146+AE136</f>
        <v>0.55200000000000005</v>
      </c>
      <c r="AF148" s="428"/>
      <c r="AG148" s="427">
        <f>AG146+AG136</f>
        <v>231.81</v>
      </c>
      <c r="AH148" s="428"/>
      <c r="AI148" s="89">
        <f>AI146+AI136</f>
        <v>12.33</v>
      </c>
    </row>
    <row r="149" spans="1:35">
      <c r="A149" s="1010" t="s">
        <v>173</v>
      </c>
      <c r="B149" s="699"/>
      <c r="C149" s="699"/>
      <c r="D149" s="699"/>
      <c r="E149" s="699"/>
      <c r="F149" s="700"/>
      <c r="G149" s="932">
        <f>G147+G136</f>
        <v>52.94</v>
      </c>
      <c r="H149" s="933"/>
      <c r="I149" s="932">
        <f>I147+I136</f>
        <v>50.24</v>
      </c>
      <c r="J149" s="933"/>
      <c r="K149" s="932">
        <f>K147+K136</f>
        <v>180.12</v>
      </c>
      <c r="L149" s="933"/>
      <c r="M149" s="932">
        <f>M147+M136</f>
        <v>1413.08</v>
      </c>
      <c r="N149" s="933"/>
      <c r="O149" s="932">
        <v>1.2</v>
      </c>
      <c r="P149" s="933"/>
      <c r="Q149" s="12">
        <f>Q148+Q136</f>
        <v>3.8599999999999994</v>
      </c>
      <c r="R149" s="12">
        <f>R147+R136</f>
        <v>37.700000000000003</v>
      </c>
      <c r="S149" s="940">
        <f>S147+S136</f>
        <v>0.10250000000000001</v>
      </c>
      <c r="T149" s="941"/>
      <c r="U149" s="932">
        <v>1.9</v>
      </c>
      <c r="V149" s="933"/>
      <c r="W149" s="932">
        <f>W147+W136</f>
        <v>280</v>
      </c>
      <c r="X149" s="933"/>
      <c r="Y149" s="12">
        <f>Y147+Y136</f>
        <v>1051.3499999999999</v>
      </c>
      <c r="Z149" s="12">
        <f>Z147+Z136</f>
        <v>0.71100000000000008</v>
      </c>
      <c r="AA149" s="944">
        <f>AA147+AA136</f>
        <v>0.12100000000000001</v>
      </c>
      <c r="AB149" s="945"/>
      <c r="AC149" s="944">
        <f>AC147+AC136</f>
        <v>1102.29</v>
      </c>
      <c r="AD149" s="945"/>
      <c r="AE149" s="932">
        <f>AE147+AE136</f>
        <v>0.55000000000000004</v>
      </c>
      <c r="AF149" s="933"/>
      <c r="AG149" s="932">
        <f>AG147+AG136</f>
        <v>229.65</v>
      </c>
      <c r="AH149" s="933"/>
      <c r="AI149" s="92">
        <f>AI147+AI136</f>
        <v>13.13</v>
      </c>
    </row>
    <row r="150" spans="1:35">
      <c r="A150" s="687" t="s">
        <v>9</v>
      </c>
      <c r="B150" s="688"/>
      <c r="C150" s="688"/>
      <c r="D150" s="688"/>
      <c r="E150" s="688"/>
      <c r="F150" s="689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62"/>
      <c r="AD150" s="13"/>
      <c r="AE150" s="13"/>
      <c r="AF150" s="13"/>
      <c r="AG150" s="13"/>
      <c r="AH150" s="13"/>
      <c r="AI150" s="13"/>
    </row>
    <row r="151" spans="1:35" ht="14.4" customHeight="1">
      <c r="A151" s="177" t="s">
        <v>16</v>
      </c>
      <c r="B151" s="942" t="s">
        <v>203</v>
      </c>
      <c r="C151" s="476"/>
      <c r="D151" s="943"/>
      <c r="E151" s="443">
        <v>30</v>
      </c>
      <c r="F151" s="419"/>
      <c r="G151" s="415">
        <v>2.4</v>
      </c>
      <c r="H151" s="416"/>
      <c r="I151" s="411">
        <v>5.0999999999999996</v>
      </c>
      <c r="J151" s="412"/>
      <c r="K151" s="415">
        <v>21</v>
      </c>
      <c r="L151" s="416"/>
      <c r="M151" s="411">
        <v>135</v>
      </c>
      <c r="N151" s="412"/>
      <c r="O151" s="515">
        <v>0.02</v>
      </c>
      <c r="P151" s="516"/>
      <c r="Q151" s="39">
        <v>0.01</v>
      </c>
      <c r="R151" s="42">
        <v>0</v>
      </c>
      <c r="S151" s="411">
        <v>0</v>
      </c>
      <c r="T151" s="412"/>
      <c r="U151" s="443">
        <v>0</v>
      </c>
      <c r="V151" s="419"/>
      <c r="W151" s="411">
        <v>8.1999999999999993</v>
      </c>
      <c r="X151" s="412"/>
      <c r="Y151" s="40">
        <v>17.399999999999999</v>
      </c>
      <c r="Z151" s="40">
        <v>0</v>
      </c>
      <c r="AA151" s="533">
        <v>0</v>
      </c>
      <c r="AB151" s="931"/>
      <c r="AC151" s="564">
        <v>0.17</v>
      </c>
      <c r="AD151" s="508"/>
      <c r="AE151" s="443">
        <v>0</v>
      </c>
      <c r="AF151" s="419"/>
      <c r="AG151" s="415">
        <v>3</v>
      </c>
      <c r="AH151" s="416"/>
      <c r="AI151" s="167">
        <v>0.2</v>
      </c>
    </row>
    <row r="152" spans="1:35">
      <c r="A152" s="46">
        <v>407</v>
      </c>
      <c r="B152" s="483" t="s">
        <v>67</v>
      </c>
      <c r="C152" s="484"/>
      <c r="D152" s="485"/>
      <c r="E152" s="796">
        <v>200</v>
      </c>
      <c r="F152" s="797"/>
      <c r="G152" s="496">
        <v>0.2</v>
      </c>
      <c r="H152" s="497"/>
      <c r="I152" s="496">
        <v>0.26</v>
      </c>
      <c r="J152" s="497"/>
      <c r="K152" s="496">
        <v>22.2</v>
      </c>
      <c r="L152" s="497"/>
      <c r="M152" s="469">
        <v>86.4</v>
      </c>
      <c r="N152" s="470"/>
      <c r="O152" s="496">
        <v>0.02</v>
      </c>
      <c r="P152" s="497"/>
      <c r="Q152" s="45">
        <v>0.1</v>
      </c>
      <c r="R152" s="45">
        <v>4.8</v>
      </c>
      <c r="S152" s="496">
        <v>0</v>
      </c>
      <c r="T152" s="497"/>
      <c r="U152" s="469">
        <v>0</v>
      </c>
      <c r="V152" s="470"/>
      <c r="W152" s="469">
        <v>14</v>
      </c>
      <c r="X152" s="470"/>
      <c r="Y152" s="46">
        <v>28.7</v>
      </c>
      <c r="Z152" s="45">
        <v>0.1</v>
      </c>
      <c r="AA152" s="1011">
        <v>0.2</v>
      </c>
      <c r="AB152" s="534"/>
      <c r="AC152" s="535">
        <v>202</v>
      </c>
      <c r="AD152" s="1012"/>
      <c r="AE152" s="469">
        <v>0</v>
      </c>
      <c r="AF152" s="470"/>
      <c r="AG152" s="469">
        <v>10</v>
      </c>
      <c r="AH152" s="470"/>
      <c r="AI152" s="96">
        <v>0.24</v>
      </c>
    </row>
    <row r="153" spans="1:35">
      <c r="A153" s="217">
        <v>338</v>
      </c>
      <c r="B153" s="424" t="s">
        <v>159</v>
      </c>
      <c r="C153" s="425"/>
      <c r="D153" s="426"/>
      <c r="E153" s="413">
        <v>100</v>
      </c>
      <c r="F153" s="414"/>
      <c r="G153" s="427">
        <v>0.4</v>
      </c>
      <c r="H153" s="428"/>
      <c r="I153" s="406">
        <v>0.4</v>
      </c>
      <c r="J153" s="407"/>
      <c r="K153" s="427">
        <v>7.35</v>
      </c>
      <c r="L153" s="428"/>
      <c r="M153" s="427">
        <v>47</v>
      </c>
      <c r="N153" s="428"/>
      <c r="O153" s="420">
        <v>0.04</v>
      </c>
      <c r="P153" s="421"/>
      <c r="Q153" s="9">
        <v>0.02</v>
      </c>
      <c r="R153" s="8">
        <v>10</v>
      </c>
      <c r="S153" s="427">
        <v>0</v>
      </c>
      <c r="T153" s="428"/>
      <c r="U153" s="429">
        <v>2E-3</v>
      </c>
      <c r="V153" s="430"/>
      <c r="W153" s="420">
        <v>16</v>
      </c>
      <c r="X153" s="421"/>
      <c r="Y153" s="9">
        <v>11</v>
      </c>
      <c r="Z153" s="9">
        <v>0</v>
      </c>
      <c r="AA153" s="420">
        <v>0</v>
      </c>
      <c r="AB153" s="421"/>
      <c r="AC153" s="420">
        <v>1.7</v>
      </c>
      <c r="AD153" s="421"/>
      <c r="AE153" s="422">
        <v>0</v>
      </c>
      <c r="AF153" s="423"/>
      <c r="AG153" s="420">
        <v>5</v>
      </c>
      <c r="AH153" s="421"/>
      <c r="AI153" s="405">
        <v>0.12</v>
      </c>
    </row>
    <row r="154" spans="1:35">
      <c r="A154" s="934" t="s">
        <v>21</v>
      </c>
      <c r="B154" s="935"/>
      <c r="C154" s="935"/>
      <c r="D154" s="935"/>
      <c r="E154" s="935"/>
      <c r="F154" s="936"/>
      <c r="G154" s="910">
        <f>G153+G152+G151</f>
        <v>3</v>
      </c>
      <c r="H154" s="909"/>
      <c r="I154" s="910">
        <f>I153+I152+I151</f>
        <v>5.76</v>
      </c>
      <c r="J154" s="909"/>
      <c r="K154" s="910">
        <f>K153+K152+K151</f>
        <v>50.55</v>
      </c>
      <c r="L154" s="909"/>
      <c r="M154" s="908">
        <f>M152+M153+M151</f>
        <v>268.39999999999998</v>
      </c>
      <c r="N154" s="909"/>
      <c r="O154" s="15">
        <f>O153+O152+O151</f>
        <v>0.08</v>
      </c>
      <c r="P154" s="13"/>
      <c r="Q154" s="15">
        <f>Q153+Q152+Q151</f>
        <v>0.13</v>
      </c>
      <c r="R154" s="15">
        <f>R153+R152+R151</f>
        <v>14.8</v>
      </c>
      <c r="S154" s="13"/>
      <c r="T154" s="15">
        <f>T153+S152+S151</f>
        <v>0</v>
      </c>
      <c r="U154" s="13"/>
      <c r="V154" s="15">
        <f>V153+U152+U151</f>
        <v>0</v>
      </c>
      <c r="W154" s="13"/>
      <c r="X154" s="15">
        <f>X153+W152+W151</f>
        <v>22.2</v>
      </c>
      <c r="Y154" s="15">
        <f>Y153+Y152+Y151</f>
        <v>57.1</v>
      </c>
      <c r="Z154" s="15">
        <f>Z153+Z152+Z151</f>
        <v>0.1</v>
      </c>
      <c r="AA154" s="13"/>
      <c r="AB154" s="15">
        <f>AB153+AA152+AA151</f>
        <v>0.2</v>
      </c>
      <c r="AC154" s="80">
        <f>AC153+AC152+AC151</f>
        <v>203.86999999999998</v>
      </c>
      <c r="AD154" s="13"/>
      <c r="AE154" s="14">
        <f>AE153+AE152+AE151</f>
        <v>0</v>
      </c>
      <c r="AF154" s="13"/>
      <c r="AG154" s="15">
        <f>AG153+AG152+AG151</f>
        <v>18</v>
      </c>
      <c r="AH154" s="13"/>
      <c r="AI154" s="15">
        <f>AI153+AI152+AI151</f>
        <v>0.56000000000000005</v>
      </c>
    </row>
    <row r="155" spans="1:35">
      <c r="A155" s="934" t="s">
        <v>22</v>
      </c>
      <c r="B155" s="935"/>
      <c r="C155" s="935"/>
      <c r="D155" s="935"/>
      <c r="E155" s="935"/>
      <c r="F155" s="936"/>
      <c r="G155" s="910">
        <f>G154+G146+G136</f>
        <v>61.78</v>
      </c>
      <c r="H155" s="909"/>
      <c r="I155" s="910">
        <f>I154+I146+I136</f>
        <v>58.64</v>
      </c>
      <c r="J155" s="909"/>
      <c r="K155" s="910">
        <f>K154+K146+K136</f>
        <v>228.44000000000003</v>
      </c>
      <c r="L155" s="909"/>
      <c r="M155" s="910">
        <f>M154+M148</f>
        <v>1698.4500000000003</v>
      </c>
      <c r="N155" s="909"/>
      <c r="O155" s="15">
        <f>O154+O148</f>
        <v>1.28</v>
      </c>
      <c r="P155" s="13"/>
      <c r="Q155" s="15">
        <f>Q154+Q148</f>
        <v>3.2299999999999995</v>
      </c>
      <c r="R155" s="15">
        <f>R154+R149</f>
        <v>52.5</v>
      </c>
      <c r="S155" s="13"/>
      <c r="T155" s="15">
        <f>T154+S148</f>
        <v>0.10250000000000001</v>
      </c>
      <c r="U155" s="13"/>
      <c r="V155" s="15">
        <f>V154+U148</f>
        <v>0.36599999999999999</v>
      </c>
      <c r="W155" s="13"/>
      <c r="X155" s="15">
        <f>X154+W148</f>
        <v>280.36999999999995</v>
      </c>
      <c r="Y155" s="15">
        <f>Y154+Y148</f>
        <v>1103.95</v>
      </c>
      <c r="Z155" s="15">
        <f>Z154+Z148</f>
        <v>0.82100000000000006</v>
      </c>
      <c r="AA155" s="13"/>
      <c r="AB155" s="15">
        <f>AB154+AA148</f>
        <v>0.32100000000000001</v>
      </c>
      <c r="AC155" s="80">
        <f>AC154+AC148</f>
        <v>1287.6599999999999</v>
      </c>
      <c r="AD155" s="13"/>
      <c r="AE155" s="14">
        <f>AE154+AE148</f>
        <v>0.55200000000000005</v>
      </c>
      <c r="AF155" s="13"/>
      <c r="AG155" s="15">
        <f>AG154+AG148</f>
        <v>249.81</v>
      </c>
      <c r="AH155" s="13"/>
      <c r="AI155" s="15">
        <f>AI154+AI148</f>
        <v>12.89</v>
      </c>
    </row>
    <row r="156" spans="1:35">
      <c r="A156" s="934" t="s">
        <v>23</v>
      </c>
      <c r="B156" s="935"/>
      <c r="C156" s="935"/>
      <c r="D156" s="935"/>
      <c r="E156" s="935"/>
      <c r="F156" s="936"/>
      <c r="G156" s="910">
        <f>G154+G149</f>
        <v>55.94</v>
      </c>
      <c r="H156" s="909"/>
      <c r="I156" s="910">
        <f>I154+I149</f>
        <v>56</v>
      </c>
      <c r="J156" s="909"/>
      <c r="K156" s="910">
        <f>K154+K149</f>
        <v>230.67000000000002</v>
      </c>
      <c r="L156" s="909"/>
      <c r="M156" s="908">
        <f>M154+M149</f>
        <v>1681.48</v>
      </c>
      <c r="N156" s="909"/>
      <c r="O156" s="15">
        <f>O154+O149</f>
        <v>1.28</v>
      </c>
      <c r="P156" s="13"/>
      <c r="Q156" s="15">
        <f>Q154+Q149</f>
        <v>3.9899999999999993</v>
      </c>
      <c r="R156" s="15">
        <f>R154+R149</f>
        <v>52.5</v>
      </c>
      <c r="S156" s="13"/>
      <c r="T156" s="15">
        <f>T154+S149</f>
        <v>0.10250000000000001</v>
      </c>
      <c r="U156" s="13"/>
      <c r="V156" s="15">
        <f>V154+U149</f>
        <v>1.9</v>
      </c>
      <c r="W156" s="13"/>
      <c r="X156" s="15">
        <f>X154+W149</f>
        <v>302.2</v>
      </c>
      <c r="Y156" s="15">
        <f>Y154+Y149</f>
        <v>1108.4499999999998</v>
      </c>
      <c r="Z156" s="15">
        <f>Z154+Z149</f>
        <v>0.81100000000000005</v>
      </c>
      <c r="AA156" s="13"/>
      <c r="AB156" s="15">
        <f>AB154+AA149</f>
        <v>0.32100000000000001</v>
      </c>
      <c r="AC156" s="80">
        <f>AC154+AC149</f>
        <v>1306.1599999999999</v>
      </c>
      <c r="AD156" s="13"/>
      <c r="AE156" s="14">
        <f>AE155</f>
        <v>0.55200000000000005</v>
      </c>
      <c r="AF156" s="13"/>
      <c r="AG156" s="15">
        <f>AG154+AG149</f>
        <v>247.65</v>
      </c>
      <c r="AH156" s="13"/>
      <c r="AI156" s="15">
        <f>AI154+AI149</f>
        <v>13.690000000000001</v>
      </c>
    </row>
    <row r="157" spans="1: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33"/>
      <c r="AC157" s="2"/>
      <c r="AD157" s="2"/>
      <c r="AE157" s="2"/>
      <c r="AF157" s="2"/>
      <c r="AG157" s="2"/>
      <c r="AH157" s="2"/>
      <c r="AI157" s="2"/>
    </row>
    <row r="158" spans="1: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33"/>
      <c r="AC158" s="2"/>
      <c r="AD158" s="2"/>
      <c r="AE158" s="2"/>
      <c r="AF158" s="2"/>
      <c r="AG158" s="2"/>
      <c r="AH158" s="2"/>
      <c r="AI158" s="2"/>
    </row>
    <row r="160" spans="1: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34"/>
      <c r="AC160" s="6"/>
      <c r="AD160" s="6"/>
      <c r="AE160" s="6"/>
      <c r="AF160" s="6"/>
      <c r="AG160" s="6"/>
      <c r="AH160" s="6"/>
      <c r="AI160" s="6"/>
    </row>
    <row r="161" spans="1:35">
      <c r="A161" s="6"/>
      <c r="B161" s="6"/>
      <c r="C161" s="6" t="s">
        <v>55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34"/>
      <c r="AC161" s="6"/>
      <c r="AD161" s="6"/>
      <c r="AE161" s="6"/>
      <c r="AF161" s="6"/>
      <c r="AG161" s="6"/>
      <c r="AH161" s="6"/>
      <c r="AI161" s="6"/>
    </row>
    <row r="162" spans="1:3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34"/>
      <c r="AC162" s="6"/>
      <c r="AD162" s="6"/>
      <c r="AE162" s="6"/>
      <c r="AF162" s="6"/>
      <c r="AG162" s="6"/>
      <c r="AH162" s="6"/>
      <c r="AI162" s="6"/>
    </row>
    <row r="163" spans="1:35">
      <c r="A163" s="773" t="s">
        <v>68</v>
      </c>
      <c r="B163" s="774"/>
      <c r="C163" s="1019" t="s">
        <v>69</v>
      </c>
      <c r="D163" s="773" t="s">
        <v>50</v>
      </c>
      <c r="E163" s="774"/>
      <c r="F163" s="413" t="s">
        <v>70</v>
      </c>
      <c r="G163" s="547"/>
      <c r="H163" s="547"/>
      <c r="I163" s="547"/>
      <c r="J163" s="547"/>
      <c r="K163" s="414"/>
      <c r="L163" s="674" t="s">
        <v>110</v>
      </c>
      <c r="M163" s="675"/>
      <c r="N163" s="413" t="s">
        <v>71</v>
      </c>
      <c r="O163" s="547"/>
      <c r="P163" s="547"/>
      <c r="Q163" s="547"/>
      <c r="R163" s="547"/>
      <c r="S163" s="547"/>
      <c r="T163" s="547"/>
      <c r="U163" s="414"/>
      <c r="V163" s="413" t="s">
        <v>72</v>
      </c>
      <c r="W163" s="547"/>
      <c r="X163" s="547"/>
      <c r="Y163" s="547"/>
      <c r="Z163" s="686"/>
      <c r="AA163" s="686"/>
      <c r="AB163" s="686"/>
      <c r="AC163" s="686"/>
      <c r="AD163" s="547"/>
      <c r="AE163" s="547"/>
      <c r="AF163" s="547"/>
      <c r="AG163" s="547"/>
      <c r="AH163" s="547"/>
      <c r="AI163" s="414"/>
    </row>
    <row r="164" spans="1:35" ht="24">
      <c r="A164" s="775"/>
      <c r="B164" s="776"/>
      <c r="C164" s="1020"/>
      <c r="D164" s="775"/>
      <c r="E164" s="776"/>
      <c r="F164" s="413" t="s">
        <v>73</v>
      </c>
      <c r="G164" s="414"/>
      <c r="H164" s="413" t="s">
        <v>74</v>
      </c>
      <c r="I164" s="414"/>
      <c r="J164" s="413" t="s">
        <v>75</v>
      </c>
      <c r="K164" s="414"/>
      <c r="L164" s="676"/>
      <c r="M164" s="677"/>
      <c r="N164" s="413" t="s">
        <v>76</v>
      </c>
      <c r="O164" s="414"/>
      <c r="P164" s="7" t="s">
        <v>77</v>
      </c>
      <c r="Q164" s="7" t="s">
        <v>105</v>
      </c>
      <c r="R164" s="413" t="s">
        <v>77</v>
      </c>
      <c r="S164" s="414"/>
      <c r="T164" s="413" t="s">
        <v>106</v>
      </c>
      <c r="U164" s="414"/>
      <c r="V164" s="413" t="s">
        <v>81</v>
      </c>
      <c r="W164" s="414"/>
      <c r="X164" s="7" t="s">
        <v>82</v>
      </c>
      <c r="Y164" s="104" t="s">
        <v>83</v>
      </c>
      <c r="Z164" s="791" t="s">
        <v>84</v>
      </c>
      <c r="AA164" s="791"/>
      <c r="AB164" s="558" t="s">
        <v>85</v>
      </c>
      <c r="AC164" s="559"/>
      <c r="AD164" s="547" t="s">
        <v>86</v>
      </c>
      <c r="AE164" s="414"/>
      <c r="AF164" s="413" t="s">
        <v>87</v>
      </c>
      <c r="AG164" s="414"/>
      <c r="AH164" s="413" t="s">
        <v>88</v>
      </c>
      <c r="AI164" s="414"/>
    </row>
    <row r="165" spans="1:35">
      <c r="A165" s="443">
        <v>1</v>
      </c>
      <c r="B165" s="419"/>
      <c r="C165" s="42">
        <v>2</v>
      </c>
      <c r="D165" s="782">
        <v>3</v>
      </c>
      <c r="E165" s="783"/>
      <c r="F165" s="782">
        <v>4</v>
      </c>
      <c r="G165" s="783"/>
      <c r="H165" s="782">
        <v>5</v>
      </c>
      <c r="I165" s="783"/>
      <c r="J165" s="782">
        <v>6</v>
      </c>
      <c r="K165" s="783"/>
      <c r="L165" s="782">
        <v>7</v>
      </c>
      <c r="M165" s="783"/>
      <c r="N165" s="782">
        <v>8</v>
      </c>
      <c r="O165" s="783"/>
      <c r="P165" s="115">
        <v>9</v>
      </c>
      <c r="Q165" s="115">
        <v>10</v>
      </c>
      <c r="R165" s="782">
        <v>11</v>
      </c>
      <c r="S165" s="783"/>
      <c r="T165" s="782">
        <v>12</v>
      </c>
      <c r="U165" s="783"/>
      <c r="V165" s="782">
        <v>13</v>
      </c>
      <c r="W165" s="783"/>
      <c r="X165" s="115">
        <v>14</v>
      </c>
      <c r="Y165" s="115">
        <v>15</v>
      </c>
      <c r="Z165" s="792">
        <v>16</v>
      </c>
      <c r="AA165" s="793"/>
      <c r="AB165" s="794">
        <v>17</v>
      </c>
      <c r="AC165" s="795"/>
      <c r="AD165" s="782">
        <v>18</v>
      </c>
      <c r="AE165" s="783"/>
      <c r="AF165" s="782">
        <v>19</v>
      </c>
      <c r="AG165" s="783"/>
      <c r="AH165" s="782">
        <v>20</v>
      </c>
      <c r="AI165" s="783"/>
    </row>
    <row r="166" spans="1:35">
      <c r="A166" s="749" t="s">
        <v>133</v>
      </c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  <c r="AA166" s="484"/>
      <c r="AB166" s="484"/>
      <c r="AC166" s="484"/>
      <c r="AD166" s="484"/>
      <c r="AE166" s="484"/>
      <c r="AF166" s="484"/>
      <c r="AG166" s="484"/>
      <c r="AH166" s="484"/>
      <c r="AI166" s="485"/>
    </row>
    <row r="167" spans="1:35" ht="16.95" customHeight="1">
      <c r="A167" s="521">
        <v>222</v>
      </c>
      <c r="B167" s="522"/>
      <c r="C167" s="116" t="s">
        <v>147</v>
      </c>
      <c r="D167" s="658" t="s">
        <v>152</v>
      </c>
      <c r="E167" s="659"/>
      <c r="F167" s="521">
        <v>22.01</v>
      </c>
      <c r="G167" s="522"/>
      <c r="H167" s="658">
        <v>14.4</v>
      </c>
      <c r="I167" s="659"/>
      <c r="J167" s="521">
        <v>39.299999999999997</v>
      </c>
      <c r="K167" s="522"/>
      <c r="L167" s="521">
        <v>383.3</v>
      </c>
      <c r="M167" s="522"/>
      <c r="N167" s="521">
        <v>0.1</v>
      </c>
      <c r="O167" s="522"/>
      <c r="P167" s="69">
        <v>0.33</v>
      </c>
      <c r="Q167" s="69">
        <v>0.46</v>
      </c>
      <c r="R167" s="521">
        <v>0.09</v>
      </c>
      <c r="S167" s="522"/>
      <c r="T167" s="521">
        <v>0</v>
      </c>
      <c r="U167" s="522"/>
      <c r="V167" s="521">
        <v>247.5</v>
      </c>
      <c r="W167" s="522"/>
      <c r="X167" s="69">
        <v>320.10000000000002</v>
      </c>
      <c r="Y167" s="214">
        <v>0</v>
      </c>
      <c r="Z167" s="953">
        <v>0</v>
      </c>
      <c r="AA167" s="953"/>
      <c r="AB167" s="778">
        <v>247.5</v>
      </c>
      <c r="AC167" s="779"/>
      <c r="AD167" s="1018">
        <v>0.01</v>
      </c>
      <c r="AE167" s="522"/>
      <c r="AF167" s="521">
        <v>38.6</v>
      </c>
      <c r="AG167" s="522"/>
      <c r="AH167" s="521">
        <v>1.38</v>
      </c>
      <c r="AI167" s="522"/>
    </row>
    <row r="168" spans="1:35" ht="14.4" customHeight="1">
      <c r="A168" s="606">
        <v>375.01</v>
      </c>
      <c r="B168" s="607"/>
      <c r="C168" s="81" t="s">
        <v>90</v>
      </c>
      <c r="D168" s="443">
        <v>200</v>
      </c>
      <c r="E168" s="419"/>
      <c r="F168" s="411">
        <v>0.24</v>
      </c>
      <c r="G168" s="412"/>
      <c r="H168" s="411">
        <v>0.06</v>
      </c>
      <c r="I168" s="412"/>
      <c r="J168" s="411">
        <v>15.22</v>
      </c>
      <c r="K168" s="412"/>
      <c r="L168" s="604">
        <v>58.58</v>
      </c>
      <c r="M168" s="605"/>
      <c r="N168" s="411">
        <v>0.06</v>
      </c>
      <c r="O168" s="412"/>
      <c r="P168" s="39">
        <v>0.01</v>
      </c>
      <c r="Q168" s="40">
        <v>1.7</v>
      </c>
      <c r="R168" s="443">
        <v>0</v>
      </c>
      <c r="S168" s="419"/>
      <c r="T168" s="443">
        <v>0</v>
      </c>
      <c r="U168" s="419"/>
      <c r="V168" s="411">
        <v>8.0500000000000007</v>
      </c>
      <c r="W168" s="412"/>
      <c r="X168" s="39">
        <v>9.7799999999999994</v>
      </c>
      <c r="Y168" s="308">
        <v>0.1</v>
      </c>
      <c r="Z168" s="507">
        <v>0.02</v>
      </c>
      <c r="AA168" s="780"/>
      <c r="AB168" s="448">
        <v>31.77</v>
      </c>
      <c r="AC168" s="781"/>
      <c r="AD168" s="443">
        <v>0</v>
      </c>
      <c r="AE168" s="419"/>
      <c r="AF168" s="411">
        <v>5.24</v>
      </c>
      <c r="AG168" s="412"/>
      <c r="AH168" s="411">
        <v>0.87</v>
      </c>
      <c r="AI168" s="412"/>
    </row>
    <row r="169" spans="1:35">
      <c r="A169" s="411">
        <v>338</v>
      </c>
      <c r="B169" s="412"/>
      <c r="C169" s="81" t="s">
        <v>201</v>
      </c>
      <c r="D169" s="413">
        <v>100</v>
      </c>
      <c r="E169" s="414"/>
      <c r="F169" s="411">
        <v>0.9</v>
      </c>
      <c r="G169" s="412"/>
      <c r="H169" s="415">
        <v>0.2</v>
      </c>
      <c r="I169" s="416"/>
      <c r="J169" s="411">
        <v>8.1</v>
      </c>
      <c r="K169" s="412"/>
      <c r="L169" s="411">
        <v>40</v>
      </c>
      <c r="M169" s="412"/>
      <c r="N169" s="411">
        <v>0.04</v>
      </c>
      <c r="O169" s="412"/>
      <c r="P169" s="39">
        <v>0.03</v>
      </c>
      <c r="Q169" s="39">
        <v>6</v>
      </c>
      <c r="R169" s="411">
        <v>0.05</v>
      </c>
      <c r="S169" s="412"/>
      <c r="T169" s="411">
        <v>0</v>
      </c>
      <c r="U169" s="412"/>
      <c r="V169" s="411">
        <v>34</v>
      </c>
      <c r="W169" s="412"/>
      <c r="X169" s="39">
        <v>23</v>
      </c>
      <c r="Y169" s="39">
        <v>0.02</v>
      </c>
      <c r="Z169" s="411">
        <v>0.05</v>
      </c>
      <c r="AA169" s="417"/>
      <c r="AB169" s="448">
        <v>18.100000000000001</v>
      </c>
      <c r="AC169" s="449"/>
      <c r="AD169" s="418">
        <v>0</v>
      </c>
      <c r="AE169" s="419"/>
      <c r="AF169" s="411">
        <v>13</v>
      </c>
      <c r="AG169" s="412"/>
      <c r="AH169" s="411">
        <v>0.3</v>
      </c>
      <c r="AI169" s="412"/>
    </row>
    <row r="170" spans="1:35" ht="14.4" customHeight="1">
      <c r="A170" s="39" t="s">
        <v>7</v>
      </c>
      <c r="B170" s="465" t="s">
        <v>59</v>
      </c>
      <c r="C170" s="425"/>
      <c r="D170" s="426"/>
      <c r="E170" s="443">
        <v>60</v>
      </c>
      <c r="F170" s="419"/>
      <c r="G170" s="411">
        <v>4.5</v>
      </c>
      <c r="H170" s="412"/>
      <c r="I170" s="411">
        <v>1.7</v>
      </c>
      <c r="J170" s="412"/>
      <c r="K170" s="411">
        <v>17.7</v>
      </c>
      <c r="L170" s="412"/>
      <c r="M170" s="415">
        <v>157.19999999999999</v>
      </c>
      <c r="N170" s="416"/>
      <c r="O170" s="411">
        <v>0.16</v>
      </c>
      <c r="P170" s="412"/>
      <c r="Q170" s="39">
        <v>0.05</v>
      </c>
      <c r="R170" s="39">
        <v>0</v>
      </c>
      <c r="S170" s="415">
        <v>0</v>
      </c>
      <c r="T170" s="416"/>
      <c r="U170" s="415">
        <v>19</v>
      </c>
      <c r="V170" s="416"/>
      <c r="W170" s="415">
        <v>85</v>
      </c>
      <c r="X170" s="416"/>
      <c r="Y170" s="40">
        <v>0</v>
      </c>
      <c r="Z170" s="41">
        <v>0</v>
      </c>
      <c r="AA170" s="598">
        <v>92</v>
      </c>
      <c r="AB170" s="599"/>
      <c r="AC170" s="599"/>
      <c r="AD170" s="600"/>
      <c r="AE170" s="590">
        <v>0</v>
      </c>
      <c r="AF170" s="591"/>
      <c r="AG170" s="415">
        <v>13.65</v>
      </c>
      <c r="AH170" s="416"/>
      <c r="AI170" s="98">
        <v>1.2</v>
      </c>
    </row>
    <row r="171" spans="1:35">
      <c r="A171" s="748" t="s">
        <v>91</v>
      </c>
      <c r="B171" s="718"/>
      <c r="C171" s="718"/>
      <c r="D171" s="718"/>
      <c r="E171" s="719"/>
      <c r="F171" s="415">
        <f>G170+F169+F168+F167</f>
        <v>27.650000000000002</v>
      </c>
      <c r="G171" s="416"/>
      <c r="H171" s="415">
        <f>I170+H169+H168+H167</f>
        <v>16.36</v>
      </c>
      <c r="I171" s="416"/>
      <c r="J171" s="415">
        <f>K170+J169+J168+J167</f>
        <v>80.319999999999993</v>
      </c>
      <c r="K171" s="416"/>
      <c r="L171" s="415">
        <f>M170+L169+L168+L167</f>
        <v>639.07999999999993</v>
      </c>
      <c r="M171" s="416"/>
      <c r="N171" s="411">
        <f>O170+N168+N167</f>
        <v>0.32</v>
      </c>
      <c r="O171" s="412"/>
      <c r="P171" s="39">
        <v>0.52</v>
      </c>
      <c r="Q171" s="39">
        <f>Q170+Q168+Q167</f>
        <v>2.21</v>
      </c>
      <c r="R171" s="411">
        <f>R170+R168+R167</f>
        <v>0.09</v>
      </c>
      <c r="S171" s="412"/>
      <c r="T171" s="411">
        <f>S170+T168+T167</f>
        <v>0</v>
      </c>
      <c r="U171" s="412"/>
      <c r="V171" s="411">
        <f>U170+V168+V167</f>
        <v>274.55</v>
      </c>
      <c r="W171" s="412"/>
      <c r="X171" s="39">
        <f>W170+X168+X167</f>
        <v>414.88</v>
      </c>
      <c r="Y171" s="98">
        <f>Y170+Y168+Y167</f>
        <v>0.1</v>
      </c>
      <c r="Z171" s="641">
        <f>Z170+Z168+Z167</f>
        <v>0.02</v>
      </c>
      <c r="AA171" s="641"/>
      <c r="AB171" s="448">
        <f>AA170+AB168+AB167</f>
        <v>371.27</v>
      </c>
      <c r="AC171" s="449"/>
      <c r="AD171" s="417">
        <f>AE170+AD167</f>
        <v>0.01</v>
      </c>
      <c r="AE171" s="412"/>
      <c r="AF171" s="411">
        <f>AG170+AF168+AF167</f>
        <v>57.49</v>
      </c>
      <c r="AG171" s="412"/>
      <c r="AH171" s="411">
        <f>AH168+AH167</f>
        <v>2.25</v>
      </c>
      <c r="AI171" s="412"/>
    </row>
    <row r="172" spans="1:35">
      <c r="A172" s="911" t="s">
        <v>107</v>
      </c>
      <c r="B172" s="912"/>
      <c r="C172" s="912"/>
      <c r="D172" s="912"/>
      <c r="E172" s="912"/>
      <c r="F172" s="912"/>
      <c r="G172" s="912"/>
      <c r="H172" s="912"/>
      <c r="I172" s="912"/>
      <c r="J172" s="912"/>
      <c r="K172" s="912"/>
      <c r="L172" s="912"/>
      <c r="M172" s="912"/>
      <c r="N172" s="912"/>
      <c r="O172" s="912"/>
      <c r="P172" s="912"/>
      <c r="Q172" s="912"/>
      <c r="R172" s="912"/>
      <c r="S172" s="912"/>
      <c r="T172" s="912"/>
      <c r="U172" s="912"/>
      <c r="V172" s="912"/>
      <c r="W172" s="912"/>
      <c r="X172" s="912"/>
      <c r="Y172" s="912"/>
      <c r="Z172" s="913"/>
      <c r="AA172" s="913"/>
      <c r="AB172" s="913"/>
      <c r="AC172" s="913"/>
      <c r="AD172" s="912"/>
      <c r="AE172" s="912"/>
      <c r="AF172" s="912"/>
      <c r="AG172" s="912"/>
      <c r="AH172" s="912"/>
      <c r="AI172" s="914"/>
    </row>
    <row r="173" spans="1:35" ht="25.95" customHeight="1">
      <c r="A173" s="411">
        <v>10.11</v>
      </c>
      <c r="B173" s="412"/>
      <c r="C173" s="116" t="s">
        <v>130</v>
      </c>
      <c r="D173" s="443">
        <v>60</v>
      </c>
      <c r="E173" s="419"/>
      <c r="F173" s="415">
        <v>0.6</v>
      </c>
      <c r="G173" s="416"/>
      <c r="H173" s="415">
        <v>3.1</v>
      </c>
      <c r="I173" s="416"/>
      <c r="J173" s="415">
        <v>2.2000000000000002</v>
      </c>
      <c r="K173" s="416"/>
      <c r="L173" s="415">
        <v>38.4</v>
      </c>
      <c r="M173" s="416"/>
      <c r="N173" s="411">
        <v>0.06</v>
      </c>
      <c r="O173" s="412"/>
      <c r="P173" s="39">
        <v>7.0000000000000007E-2</v>
      </c>
      <c r="Q173" s="39">
        <v>13.6</v>
      </c>
      <c r="R173" s="411">
        <v>7.0000000000000007E-2</v>
      </c>
      <c r="S173" s="412"/>
      <c r="T173" s="443">
        <v>0.02</v>
      </c>
      <c r="U173" s="419"/>
      <c r="V173" s="415">
        <v>56.3</v>
      </c>
      <c r="W173" s="416"/>
      <c r="X173" s="40">
        <v>21.1</v>
      </c>
      <c r="Y173" s="39">
        <v>0</v>
      </c>
      <c r="Z173" s="415">
        <v>0</v>
      </c>
      <c r="AA173" s="537"/>
      <c r="AB173" s="417">
        <v>10.1</v>
      </c>
      <c r="AC173" s="412"/>
      <c r="AD173" s="415">
        <v>0</v>
      </c>
      <c r="AE173" s="416"/>
      <c r="AF173" s="415">
        <v>22.6</v>
      </c>
      <c r="AG173" s="416"/>
      <c r="AH173" s="411">
        <v>0.6</v>
      </c>
      <c r="AI173" s="412"/>
    </row>
    <row r="174" spans="1:35" ht="19.2" customHeight="1">
      <c r="A174" s="830">
        <v>39</v>
      </c>
      <c r="B174" s="832"/>
      <c r="C174" s="223" t="s">
        <v>155</v>
      </c>
      <c r="D174" s="652">
        <v>60</v>
      </c>
      <c r="E174" s="653"/>
      <c r="F174" s="521">
        <v>1.8</v>
      </c>
      <c r="G174" s="522"/>
      <c r="H174" s="521">
        <v>3.8</v>
      </c>
      <c r="I174" s="522"/>
      <c r="J174" s="521">
        <v>14.2</v>
      </c>
      <c r="K174" s="522"/>
      <c r="L174" s="521">
        <v>98.5</v>
      </c>
      <c r="M174" s="522"/>
      <c r="N174" s="521">
        <v>0.05</v>
      </c>
      <c r="O174" s="522"/>
      <c r="P174" s="69">
        <v>0.02</v>
      </c>
      <c r="Q174" s="69">
        <v>3.4</v>
      </c>
      <c r="R174" s="521">
        <v>0.04</v>
      </c>
      <c r="S174" s="522"/>
      <c r="T174" s="654">
        <v>0</v>
      </c>
      <c r="U174" s="655"/>
      <c r="V174" s="521">
        <v>11.6</v>
      </c>
      <c r="W174" s="522"/>
      <c r="X174" s="69">
        <v>23.4</v>
      </c>
      <c r="Y174" s="215">
        <v>0</v>
      </c>
      <c r="Z174" s="953">
        <v>0</v>
      </c>
      <c r="AA174" s="953"/>
      <c r="AB174" s="954">
        <v>51.04</v>
      </c>
      <c r="AC174" s="955"/>
      <c r="AD174" s="956">
        <v>0</v>
      </c>
      <c r="AE174" s="657"/>
      <c r="AF174" s="521">
        <v>15.2</v>
      </c>
      <c r="AG174" s="522"/>
      <c r="AH174" s="521">
        <v>0.7</v>
      </c>
      <c r="AI174" s="522"/>
    </row>
    <row r="175" spans="1:35">
      <c r="A175" s="411">
        <v>84</v>
      </c>
      <c r="B175" s="412"/>
      <c r="C175" s="81" t="s">
        <v>195</v>
      </c>
      <c r="D175" s="443">
        <v>200</v>
      </c>
      <c r="E175" s="419"/>
      <c r="F175" s="411">
        <v>1.77</v>
      </c>
      <c r="G175" s="412"/>
      <c r="H175" s="411">
        <v>4.3</v>
      </c>
      <c r="I175" s="412"/>
      <c r="J175" s="411">
        <v>12.74</v>
      </c>
      <c r="K175" s="412"/>
      <c r="L175" s="411">
        <v>98.7</v>
      </c>
      <c r="M175" s="412"/>
      <c r="N175" s="411">
        <v>0.05</v>
      </c>
      <c r="O175" s="412"/>
      <c r="P175" s="39">
        <v>0.05</v>
      </c>
      <c r="Q175" s="39">
        <v>19</v>
      </c>
      <c r="R175" s="411">
        <v>7.0000000000000007E-2</v>
      </c>
      <c r="S175" s="412"/>
      <c r="T175" s="411">
        <v>0.01</v>
      </c>
      <c r="U175" s="412"/>
      <c r="V175" s="411">
        <v>43.11</v>
      </c>
      <c r="W175" s="412"/>
      <c r="X175" s="39">
        <v>48.75</v>
      </c>
      <c r="Y175" s="98">
        <v>0.15</v>
      </c>
      <c r="Z175" s="641">
        <v>0.48</v>
      </c>
      <c r="AA175" s="641"/>
      <c r="AB175" s="448">
        <v>98.2</v>
      </c>
      <c r="AC175" s="449"/>
      <c r="AD175" s="417">
        <v>0.03</v>
      </c>
      <c r="AE175" s="412"/>
      <c r="AF175" s="411">
        <v>22.44</v>
      </c>
      <c r="AG175" s="412"/>
      <c r="AH175" s="411">
        <v>0.8</v>
      </c>
      <c r="AI175" s="412"/>
    </row>
    <row r="176" spans="1:35">
      <c r="A176" s="411" t="s">
        <v>188</v>
      </c>
      <c r="B176" s="412"/>
      <c r="C176" s="81" t="s">
        <v>187</v>
      </c>
      <c r="D176" s="443">
        <v>90</v>
      </c>
      <c r="E176" s="419"/>
      <c r="F176" s="411">
        <v>15</v>
      </c>
      <c r="G176" s="412"/>
      <c r="H176" s="411">
        <v>14.7</v>
      </c>
      <c r="I176" s="412"/>
      <c r="J176" s="411">
        <v>3.6</v>
      </c>
      <c r="K176" s="412"/>
      <c r="L176" s="411">
        <v>208.8</v>
      </c>
      <c r="M176" s="412"/>
      <c r="N176" s="411">
        <v>0.03</v>
      </c>
      <c r="O176" s="412"/>
      <c r="P176" s="39">
        <v>0.09</v>
      </c>
      <c r="Q176" s="40">
        <v>1.2</v>
      </c>
      <c r="R176" s="415">
        <v>0.09</v>
      </c>
      <c r="S176" s="416"/>
      <c r="T176" s="518">
        <v>0.2</v>
      </c>
      <c r="U176" s="519"/>
      <c r="V176" s="411">
        <v>12</v>
      </c>
      <c r="W176" s="412"/>
      <c r="X176" s="39">
        <v>133</v>
      </c>
      <c r="Y176" s="314">
        <v>50</v>
      </c>
      <c r="Z176" s="788">
        <v>0.06</v>
      </c>
      <c r="AA176" s="789"/>
      <c r="AB176" s="448">
        <v>258</v>
      </c>
      <c r="AC176" s="449"/>
      <c r="AD176" s="790">
        <v>0.13</v>
      </c>
      <c r="AE176" s="516"/>
      <c r="AF176" s="411">
        <v>19</v>
      </c>
      <c r="AG176" s="412"/>
      <c r="AH176" s="411">
        <v>1.98</v>
      </c>
      <c r="AI176" s="412"/>
    </row>
    <row r="177" spans="1:35" ht="25.2" customHeight="1">
      <c r="A177" s="443">
        <v>332</v>
      </c>
      <c r="B177" s="419"/>
      <c r="C177" s="116" t="s">
        <v>111</v>
      </c>
      <c r="D177" s="443">
        <v>150</v>
      </c>
      <c r="E177" s="419"/>
      <c r="F177" s="411">
        <v>5.7</v>
      </c>
      <c r="G177" s="412"/>
      <c r="H177" s="411">
        <v>4.5</v>
      </c>
      <c r="I177" s="412"/>
      <c r="J177" s="411">
        <v>36.450000000000003</v>
      </c>
      <c r="K177" s="412"/>
      <c r="L177" s="411">
        <v>190.31</v>
      </c>
      <c r="M177" s="412"/>
      <c r="N177" s="411">
        <v>0.09</v>
      </c>
      <c r="O177" s="412"/>
      <c r="P177" s="39">
        <v>0.03</v>
      </c>
      <c r="Q177" s="40">
        <v>0</v>
      </c>
      <c r="R177" s="515">
        <v>3.3000000000000002E-2</v>
      </c>
      <c r="S177" s="516"/>
      <c r="T177" s="411">
        <v>0.04</v>
      </c>
      <c r="U177" s="412"/>
      <c r="V177" s="415">
        <v>13.3</v>
      </c>
      <c r="W177" s="416"/>
      <c r="X177" s="39">
        <v>46.21</v>
      </c>
      <c r="Y177" s="98">
        <v>0.01</v>
      </c>
      <c r="Z177" s="641">
        <v>0</v>
      </c>
      <c r="AA177" s="641"/>
      <c r="AB177" s="448">
        <v>93.86</v>
      </c>
      <c r="AC177" s="449"/>
      <c r="AD177" s="642">
        <v>0.08</v>
      </c>
      <c r="AE177" s="516"/>
      <c r="AF177" s="411">
        <v>8.4700000000000006</v>
      </c>
      <c r="AG177" s="412"/>
      <c r="AH177" s="411">
        <v>0.09</v>
      </c>
      <c r="AI177" s="412"/>
    </row>
    <row r="178" spans="1:35">
      <c r="A178" s="411">
        <v>407</v>
      </c>
      <c r="B178" s="412"/>
      <c r="C178" s="81" t="s">
        <v>67</v>
      </c>
      <c r="D178" s="443">
        <v>200</v>
      </c>
      <c r="E178" s="419"/>
      <c r="F178" s="411">
        <v>0.2</v>
      </c>
      <c r="G178" s="412"/>
      <c r="H178" s="411">
        <v>0.26</v>
      </c>
      <c r="I178" s="412"/>
      <c r="J178" s="411">
        <v>22.2</v>
      </c>
      <c r="K178" s="412"/>
      <c r="L178" s="443">
        <v>86</v>
      </c>
      <c r="M178" s="419"/>
      <c r="N178" s="411">
        <v>0.02</v>
      </c>
      <c r="O178" s="412"/>
      <c r="P178" s="40">
        <v>0.1</v>
      </c>
      <c r="Q178" s="40">
        <v>4.8</v>
      </c>
      <c r="R178" s="443">
        <v>0</v>
      </c>
      <c r="S178" s="419"/>
      <c r="T178" s="443">
        <v>0</v>
      </c>
      <c r="U178" s="419"/>
      <c r="V178" s="415">
        <v>14</v>
      </c>
      <c r="W178" s="416"/>
      <c r="X178" s="40">
        <v>28.7</v>
      </c>
      <c r="Y178" s="102">
        <v>0.1</v>
      </c>
      <c r="Z178" s="641">
        <v>0.2</v>
      </c>
      <c r="AA178" s="641"/>
      <c r="AB178" s="594">
        <v>202</v>
      </c>
      <c r="AC178" s="595"/>
      <c r="AD178" s="418">
        <v>0</v>
      </c>
      <c r="AE178" s="419"/>
      <c r="AF178" s="411">
        <v>10</v>
      </c>
      <c r="AG178" s="412"/>
      <c r="AH178" s="411">
        <v>0.24</v>
      </c>
      <c r="AI178" s="412"/>
    </row>
    <row r="179" spans="1:35" ht="14.4" customHeight="1">
      <c r="A179" s="9" t="s">
        <v>7</v>
      </c>
      <c r="B179" s="465" t="s">
        <v>48</v>
      </c>
      <c r="C179" s="425"/>
      <c r="D179" s="426"/>
      <c r="E179" s="422">
        <v>50</v>
      </c>
      <c r="F179" s="423"/>
      <c r="G179" s="420">
        <v>1.53</v>
      </c>
      <c r="H179" s="421"/>
      <c r="I179" s="420">
        <v>0.3</v>
      </c>
      <c r="J179" s="421"/>
      <c r="K179" s="420">
        <v>19.100000000000001</v>
      </c>
      <c r="L179" s="421"/>
      <c r="M179" s="784">
        <v>90</v>
      </c>
      <c r="N179" s="785"/>
      <c r="O179" s="420">
        <v>0.12</v>
      </c>
      <c r="P179" s="421"/>
      <c r="Q179" s="9">
        <v>0</v>
      </c>
      <c r="R179" s="8">
        <v>0.06</v>
      </c>
      <c r="S179" s="422">
        <v>0</v>
      </c>
      <c r="T179" s="423"/>
      <c r="U179" s="422">
        <v>24.5</v>
      </c>
      <c r="V179" s="423"/>
      <c r="W179" s="420">
        <v>110.6</v>
      </c>
      <c r="X179" s="421"/>
      <c r="Y179" s="10">
        <v>1.7000000000000001E-2</v>
      </c>
      <c r="Z179" s="17">
        <v>0</v>
      </c>
      <c r="AA179" s="498">
        <v>17.100000000000001</v>
      </c>
      <c r="AB179" s="499"/>
      <c r="AC179" s="499"/>
      <c r="AD179" s="500"/>
      <c r="AE179" s="420">
        <v>0</v>
      </c>
      <c r="AF179" s="421"/>
      <c r="AG179" s="427">
        <v>32.9</v>
      </c>
      <c r="AH179" s="428"/>
      <c r="AI179" s="282">
        <v>1.33</v>
      </c>
    </row>
    <row r="180" spans="1:35">
      <c r="A180" s="70" t="s">
        <v>7</v>
      </c>
      <c r="B180" s="465" t="s">
        <v>8</v>
      </c>
      <c r="C180" s="425"/>
      <c r="D180" s="426"/>
      <c r="E180" s="443">
        <v>30</v>
      </c>
      <c r="F180" s="419"/>
      <c r="G180" s="478">
        <v>1.58</v>
      </c>
      <c r="H180" s="479"/>
      <c r="I180" s="478">
        <v>0.2</v>
      </c>
      <c r="J180" s="479"/>
      <c r="K180" s="518">
        <v>9.66</v>
      </c>
      <c r="L180" s="519"/>
      <c r="M180" s="518">
        <v>46.76</v>
      </c>
      <c r="N180" s="519"/>
      <c r="O180" s="536">
        <v>0.04</v>
      </c>
      <c r="P180" s="479"/>
      <c r="Q180" s="70">
        <v>0</v>
      </c>
      <c r="R180" s="70">
        <v>0.03</v>
      </c>
      <c r="S180" s="478">
        <v>0</v>
      </c>
      <c r="T180" s="479"/>
      <c r="U180" s="478">
        <v>4.5999999999999996</v>
      </c>
      <c r="V180" s="479"/>
      <c r="W180" s="70">
        <v>17.399999999999999</v>
      </c>
      <c r="X180" s="70">
        <v>17.399999999999999</v>
      </c>
      <c r="Y180" s="70">
        <v>0</v>
      </c>
      <c r="Z180" s="70">
        <v>0</v>
      </c>
      <c r="AA180" s="113">
        <v>0</v>
      </c>
      <c r="AB180" s="643">
        <v>76.8</v>
      </c>
      <c r="AC180" s="643"/>
      <c r="AD180" s="114"/>
      <c r="AE180" s="478">
        <v>0</v>
      </c>
      <c r="AF180" s="479"/>
      <c r="AG180" s="478">
        <v>6.6</v>
      </c>
      <c r="AH180" s="479"/>
      <c r="AI180" s="109">
        <v>0.22</v>
      </c>
    </row>
    <row r="181" spans="1:35">
      <c r="A181" s="809" t="s">
        <v>6</v>
      </c>
      <c r="B181" s="810"/>
      <c r="C181" s="810"/>
      <c r="D181" s="810"/>
      <c r="E181" s="811"/>
      <c r="F181" s="654">
        <f>G180+G179+F178+F177+F176+F175+F173</f>
        <v>26.380000000000003</v>
      </c>
      <c r="G181" s="655"/>
      <c r="H181" s="654">
        <f>I180+I179+H178+H177+H176+H175+H173</f>
        <v>27.360000000000003</v>
      </c>
      <c r="I181" s="655"/>
      <c r="J181" s="654">
        <f>K180+K179+J178+J177+J176+J175+J173</f>
        <v>105.94999999999999</v>
      </c>
      <c r="K181" s="655"/>
      <c r="L181" s="654">
        <f>M180+M179+L178+L177+L176+L175+L173</f>
        <v>758.97</v>
      </c>
      <c r="M181" s="655"/>
      <c r="N181" s="654">
        <v>0.6</v>
      </c>
      <c r="O181" s="655"/>
      <c r="P181" s="213">
        <v>2.2000000000000002</v>
      </c>
      <c r="Q181" s="213">
        <f>Q180+Q179+Q178+Q177+Q176+Q175+Q173</f>
        <v>38.6</v>
      </c>
      <c r="R181" s="654">
        <f>R180+R179+R178+R177+R176+R175+R173</f>
        <v>0.35300000000000004</v>
      </c>
      <c r="S181" s="655"/>
      <c r="T181" s="654">
        <f>S180+S179+T178+T177+T176+T175+T173</f>
        <v>0.27</v>
      </c>
      <c r="U181" s="655"/>
      <c r="V181" s="654">
        <f>U180+U179+V178+V177+V176+V175+V173</f>
        <v>167.81</v>
      </c>
      <c r="W181" s="655"/>
      <c r="X181" s="213">
        <f>X180+X179+X178+X177+X176+X175+X173</f>
        <v>295.16000000000003</v>
      </c>
      <c r="Y181" s="214">
        <f>Y180+Y179+Y178+Y177+Y176+Y175+Y173</f>
        <v>50.277000000000001</v>
      </c>
      <c r="Z181" s="777">
        <f>Z180+Z179+Z178+Z177+Z176+Z175+Z173</f>
        <v>0.74</v>
      </c>
      <c r="AA181" s="777"/>
      <c r="AB181" s="778">
        <f>AB180+AB179+AB178+AB177+AB176+AB175+AB173</f>
        <v>738.96000000000015</v>
      </c>
      <c r="AC181" s="779"/>
      <c r="AD181" s="660">
        <f>AE179+AD178+AD177+AD176+AD175+AD173</f>
        <v>0.24000000000000002</v>
      </c>
      <c r="AE181" s="655"/>
      <c r="AF181" s="654">
        <f>AG180+AG179+AF178+AF177+AF176+AF175+AF173</f>
        <v>122.00999999999999</v>
      </c>
      <c r="AG181" s="655"/>
      <c r="AH181" s="654">
        <f>AI180+AI179+AH178+AH177+AH176+AH175+AH173</f>
        <v>5.26</v>
      </c>
      <c r="AI181" s="655"/>
    </row>
    <row r="182" spans="1:35">
      <c r="A182" s="465" t="s">
        <v>108</v>
      </c>
      <c r="B182" s="425"/>
      <c r="C182" s="425"/>
      <c r="D182" s="425"/>
      <c r="E182" s="426"/>
      <c r="F182" s="415">
        <f>G180+G179+F178+F177+F176+F175+F174</f>
        <v>27.580000000000002</v>
      </c>
      <c r="G182" s="416"/>
      <c r="H182" s="415">
        <f>I180+I179+H178+H177+H176+H175+H174</f>
        <v>28.060000000000002</v>
      </c>
      <c r="I182" s="416"/>
      <c r="J182" s="415">
        <f>K180+K179+J178+J177+J176+J175+J174</f>
        <v>117.94999999999999</v>
      </c>
      <c r="K182" s="416"/>
      <c r="L182" s="415">
        <f>M180+M179+L178+L177+L176+L175+L174</f>
        <v>819.07</v>
      </c>
      <c r="M182" s="416"/>
      <c r="N182" s="415">
        <f>O180+O179+N177+N178+N176+N175+N174</f>
        <v>0.4</v>
      </c>
      <c r="O182" s="416"/>
      <c r="P182" s="40">
        <v>0.4</v>
      </c>
      <c r="Q182" s="40">
        <f>Q180+Q179+Q178+Q177+Q176+Q175+Q174</f>
        <v>28.4</v>
      </c>
      <c r="R182" s="415">
        <v>0.5</v>
      </c>
      <c r="S182" s="416"/>
      <c r="T182" s="415">
        <v>0.1</v>
      </c>
      <c r="U182" s="416"/>
      <c r="V182" s="415">
        <f>U180+U179+V178+V177+V176+V175+V174</f>
        <v>123.11</v>
      </c>
      <c r="W182" s="416"/>
      <c r="X182" s="40">
        <f>X180+X179+X178+X177+X176+X175+X174</f>
        <v>297.45999999999998</v>
      </c>
      <c r="Y182" s="102">
        <v>0.3</v>
      </c>
      <c r="Z182" s="520">
        <v>0.8</v>
      </c>
      <c r="AA182" s="520"/>
      <c r="AB182" s="766">
        <f>AB180+AB179+AB178+AB177+AB176+AB175+AB174</f>
        <v>779.90000000000009</v>
      </c>
      <c r="AC182" s="767"/>
      <c r="AD182" s="537">
        <v>0.2</v>
      </c>
      <c r="AE182" s="416"/>
      <c r="AF182" s="415">
        <f>AG180+AG179+AF178+AF177+AF176+AF175+AF174</f>
        <v>114.61</v>
      </c>
      <c r="AG182" s="416"/>
      <c r="AH182" s="415">
        <f>AI180+AI179+AH178+AH177+AH176+AH175+AH174</f>
        <v>5.36</v>
      </c>
      <c r="AI182" s="416"/>
    </row>
    <row r="183" spans="1:35">
      <c r="A183" s="465" t="s">
        <v>93</v>
      </c>
      <c r="B183" s="425"/>
      <c r="C183" s="425"/>
      <c r="D183" s="425"/>
      <c r="E183" s="426"/>
      <c r="F183" s="415">
        <f>F181+F171</f>
        <v>54.03</v>
      </c>
      <c r="G183" s="416"/>
      <c r="H183" s="415">
        <f>H181+H171</f>
        <v>43.72</v>
      </c>
      <c r="I183" s="416"/>
      <c r="J183" s="411">
        <f>J180+J179+J178+J177+J176+J175+J174</f>
        <v>89.190000000000012</v>
      </c>
      <c r="K183" s="412"/>
      <c r="L183" s="415">
        <f>L181+L171</f>
        <v>1398.05</v>
      </c>
      <c r="M183" s="416"/>
      <c r="N183" s="415">
        <v>0.8</v>
      </c>
      <c r="O183" s="416"/>
      <c r="P183" s="40">
        <v>2.7</v>
      </c>
      <c r="Q183" s="40">
        <v>55.1</v>
      </c>
      <c r="R183" s="415">
        <v>0.6</v>
      </c>
      <c r="S183" s="416"/>
      <c r="T183" s="415">
        <v>0.1</v>
      </c>
      <c r="U183" s="416"/>
      <c r="V183" s="415">
        <v>474.4</v>
      </c>
      <c r="W183" s="416"/>
      <c r="X183" s="40">
        <v>718.4</v>
      </c>
      <c r="Y183" s="102">
        <v>0.8</v>
      </c>
      <c r="Z183" s="520">
        <f>Z182+Z171</f>
        <v>0.82000000000000006</v>
      </c>
      <c r="AA183" s="520"/>
      <c r="AB183" s="766">
        <v>1393.4</v>
      </c>
      <c r="AC183" s="767"/>
      <c r="AD183" s="537">
        <v>7</v>
      </c>
      <c r="AE183" s="416"/>
      <c r="AF183" s="415">
        <v>162.30000000000001</v>
      </c>
      <c r="AG183" s="416"/>
      <c r="AH183" s="415">
        <v>12.3</v>
      </c>
      <c r="AI183" s="416"/>
    </row>
    <row r="184" spans="1:35">
      <c r="A184" s="806" t="s">
        <v>109</v>
      </c>
      <c r="B184" s="807"/>
      <c r="C184" s="807"/>
      <c r="D184" s="807"/>
      <c r="E184" s="808"/>
      <c r="F184" s="469">
        <f>F182+F171</f>
        <v>55.230000000000004</v>
      </c>
      <c r="G184" s="470"/>
      <c r="H184" s="469">
        <f>H182+H171</f>
        <v>44.42</v>
      </c>
      <c r="I184" s="470"/>
      <c r="J184" s="469">
        <f>J183+J182</f>
        <v>207.14</v>
      </c>
      <c r="K184" s="470"/>
      <c r="L184" s="469">
        <f>L182+L171</f>
        <v>1458.15</v>
      </c>
      <c r="M184" s="470"/>
      <c r="N184" s="469">
        <v>0.6</v>
      </c>
      <c r="O184" s="470"/>
      <c r="P184" s="45">
        <v>0.9</v>
      </c>
      <c r="Q184" s="45">
        <v>40.4</v>
      </c>
      <c r="R184" s="469">
        <v>0.6</v>
      </c>
      <c r="S184" s="470"/>
      <c r="T184" s="469">
        <v>0.1</v>
      </c>
      <c r="U184" s="470"/>
      <c r="V184" s="469">
        <v>489</v>
      </c>
      <c r="W184" s="470"/>
      <c r="X184" s="45">
        <v>590.6</v>
      </c>
      <c r="Y184" s="107">
        <v>0.5</v>
      </c>
      <c r="Z184" s="520">
        <v>1</v>
      </c>
      <c r="AA184" s="520"/>
      <c r="AB184" s="766">
        <v>1132.7</v>
      </c>
      <c r="AC184" s="767"/>
      <c r="AD184" s="663">
        <v>0.3</v>
      </c>
      <c r="AE184" s="470"/>
      <c r="AF184" s="469">
        <v>167.8</v>
      </c>
      <c r="AG184" s="470"/>
      <c r="AH184" s="469">
        <v>7.7</v>
      </c>
      <c r="AI184" s="470"/>
    </row>
    <row r="185" spans="1:35">
      <c r="A185" s="392" t="s">
        <v>9</v>
      </c>
      <c r="B185" s="127"/>
      <c r="C185" s="127"/>
      <c r="D185" s="127"/>
      <c r="E185" s="128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126"/>
      <c r="AC185" s="127"/>
      <c r="AD185" s="127"/>
      <c r="AE185" s="127"/>
      <c r="AF185" s="127"/>
      <c r="AG185" s="127"/>
      <c r="AH185" s="127"/>
      <c r="AI185" s="128"/>
    </row>
    <row r="186" spans="1:35" ht="14.4" customHeight="1">
      <c r="A186" s="69" t="s">
        <v>16</v>
      </c>
      <c r="B186" s="645" t="s">
        <v>17</v>
      </c>
      <c r="C186" s="646"/>
      <c r="D186" s="647"/>
      <c r="E186" s="652">
        <v>30</v>
      </c>
      <c r="F186" s="653"/>
      <c r="G186" s="654">
        <v>1.4</v>
      </c>
      <c r="H186" s="655"/>
      <c r="I186" s="521">
        <v>6.2</v>
      </c>
      <c r="J186" s="522"/>
      <c r="K186" s="654">
        <v>20.100000000000001</v>
      </c>
      <c r="L186" s="655"/>
      <c r="M186" s="521">
        <v>153</v>
      </c>
      <c r="N186" s="522"/>
      <c r="O186" s="656">
        <v>0.02</v>
      </c>
      <c r="P186" s="657"/>
      <c r="Q186" s="69">
        <v>0</v>
      </c>
      <c r="R186" s="228">
        <v>0.01</v>
      </c>
      <c r="S186" s="521">
        <v>0</v>
      </c>
      <c r="T186" s="522"/>
      <c r="U186" s="521">
        <v>8.1999999999999993</v>
      </c>
      <c r="V186" s="522"/>
      <c r="W186" s="213">
        <v>17.399999999999999</v>
      </c>
      <c r="X186" s="213">
        <v>17.399999999999999</v>
      </c>
      <c r="Y186" s="213">
        <v>0</v>
      </c>
      <c r="Z186" s="213">
        <v>0</v>
      </c>
      <c r="AA186" s="229">
        <v>0</v>
      </c>
      <c r="AB186" s="716">
        <v>0.17</v>
      </c>
      <c r="AC186" s="716"/>
      <c r="AD186" s="230"/>
      <c r="AE186" s="652">
        <v>0</v>
      </c>
      <c r="AF186" s="653"/>
      <c r="AG186" s="654">
        <v>3</v>
      </c>
      <c r="AH186" s="655"/>
      <c r="AI186" s="215">
        <v>0.2</v>
      </c>
    </row>
    <row r="187" spans="1:35">
      <c r="A187" s="369" t="s">
        <v>7</v>
      </c>
      <c r="B187" s="475" t="s">
        <v>1</v>
      </c>
      <c r="C187" s="476"/>
      <c r="D187" s="477"/>
      <c r="E187" s="182">
        <v>200</v>
      </c>
      <c r="F187" s="179"/>
      <c r="G187" s="184">
        <v>5.8</v>
      </c>
      <c r="H187" s="185">
        <v>5.8</v>
      </c>
      <c r="I187" s="184">
        <v>5</v>
      </c>
      <c r="J187" s="185">
        <v>5</v>
      </c>
      <c r="K187" s="180">
        <v>8.4</v>
      </c>
      <c r="L187" s="181"/>
      <c r="M187" s="178">
        <v>102</v>
      </c>
      <c r="N187" s="179">
        <v>102</v>
      </c>
      <c r="O187" s="184">
        <v>0.04</v>
      </c>
      <c r="P187" s="185"/>
      <c r="Q187" s="70">
        <v>0.6</v>
      </c>
      <c r="R187" s="70">
        <v>0.26</v>
      </c>
      <c r="S187" s="184"/>
      <c r="T187" s="185">
        <v>0</v>
      </c>
      <c r="U187" s="184"/>
      <c r="V187" s="185">
        <v>248</v>
      </c>
      <c r="W187" s="184"/>
      <c r="X187" s="185">
        <v>184</v>
      </c>
      <c r="Y187" s="70">
        <v>0</v>
      </c>
      <c r="Z187" s="70">
        <v>0</v>
      </c>
      <c r="AA187" s="184"/>
      <c r="AB187" s="761">
        <v>292</v>
      </c>
      <c r="AC187" s="761"/>
      <c r="AD187" s="185"/>
      <c r="AE187" s="184">
        <v>0</v>
      </c>
      <c r="AF187" s="185"/>
      <c r="AG187" s="184">
        <v>28</v>
      </c>
      <c r="AH187" s="185"/>
      <c r="AI187" s="184">
        <v>0.2</v>
      </c>
    </row>
    <row r="188" spans="1:35">
      <c r="A188" s="411">
        <v>338</v>
      </c>
      <c r="B188" s="412"/>
      <c r="C188" s="81" t="s">
        <v>201</v>
      </c>
      <c r="D188" s="413">
        <v>100</v>
      </c>
      <c r="E188" s="414"/>
      <c r="F188" s="411">
        <v>0.9</v>
      </c>
      <c r="G188" s="412"/>
      <c r="H188" s="415">
        <v>0.2</v>
      </c>
      <c r="I188" s="416"/>
      <c r="J188" s="411">
        <v>8.1</v>
      </c>
      <c r="K188" s="412"/>
      <c r="L188" s="411">
        <v>40</v>
      </c>
      <c r="M188" s="412"/>
      <c r="N188" s="411">
        <v>0.04</v>
      </c>
      <c r="O188" s="412"/>
      <c r="P188" s="39">
        <v>0.03</v>
      </c>
      <c r="Q188" s="39">
        <v>6</v>
      </c>
      <c r="R188" s="411">
        <v>0.05</v>
      </c>
      <c r="S188" s="412"/>
      <c r="T188" s="411">
        <v>0</v>
      </c>
      <c r="U188" s="412"/>
      <c r="V188" s="411">
        <v>34</v>
      </c>
      <c r="W188" s="412"/>
      <c r="X188" s="39">
        <v>23</v>
      </c>
      <c r="Y188" s="39">
        <v>0.02</v>
      </c>
      <c r="Z188" s="411">
        <v>0.05</v>
      </c>
      <c r="AA188" s="417"/>
      <c r="AB188" s="448">
        <v>18.100000000000001</v>
      </c>
      <c r="AC188" s="449"/>
      <c r="AD188" s="418">
        <v>0</v>
      </c>
      <c r="AE188" s="419"/>
      <c r="AF188" s="411">
        <v>13</v>
      </c>
      <c r="AG188" s="412"/>
      <c r="AH188" s="411">
        <v>0.3</v>
      </c>
      <c r="AI188" s="412"/>
    </row>
    <row r="189" spans="1:35">
      <c r="A189" s="466" t="s">
        <v>4</v>
      </c>
      <c r="B189" s="467"/>
      <c r="C189" s="467"/>
      <c r="D189" s="467"/>
      <c r="E189" s="467"/>
      <c r="F189" s="468"/>
      <c r="G189" s="770">
        <f>G188+G187+G186</f>
        <v>7.1999999999999993</v>
      </c>
      <c r="H189" s="771"/>
      <c r="I189" s="772">
        <f>I188+I187+I186</f>
        <v>11.2</v>
      </c>
      <c r="J189" s="771"/>
      <c r="K189" s="770">
        <f>K188+K187+K186</f>
        <v>28.5</v>
      </c>
      <c r="L189" s="771"/>
      <c r="M189" s="772">
        <f>M188+M187+M186</f>
        <v>255</v>
      </c>
      <c r="N189" s="771"/>
      <c r="O189" s="78">
        <f>O188+O187+O186</f>
        <v>0.06</v>
      </c>
      <c r="P189" s="71"/>
      <c r="Q189" s="73">
        <f>Q188+Q187+Q186</f>
        <v>6.6</v>
      </c>
      <c r="R189" s="152">
        <f>R188+R187+R186</f>
        <v>0.32</v>
      </c>
      <c r="S189" s="71"/>
      <c r="T189" s="73">
        <f>T188+T187+S186</f>
        <v>0</v>
      </c>
      <c r="U189" s="71"/>
      <c r="V189" s="73">
        <f>V188+V187+U186</f>
        <v>290.2</v>
      </c>
      <c r="W189" s="73" t="e">
        <f>#REF!+W187+W186</f>
        <v>#REF!</v>
      </c>
      <c r="X189" s="73">
        <f>X188+X187+X186</f>
        <v>224.4</v>
      </c>
      <c r="Y189" s="73">
        <f>Y187+Y186</f>
        <v>0</v>
      </c>
      <c r="Z189" s="73">
        <f>Z187+Z186</f>
        <v>0</v>
      </c>
      <c r="AA189" s="71"/>
      <c r="AB189" s="755">
        <v>293.87</v>
      </c>
      <c r="AC189" s="756"/>
      <c r="AD189" s="71"/>
      <c r="AE189" s="152">
        <f>AE187+AE186</f>
        <v>0</v>
      </c>
      <c r="AF189" s="71"/>
      <c r="AG189" s="73">
        <f>AG188+AG187+AG186</f>
        <v>31</v>
      </c>
      <c r="AH189" s="71"/>
      <c r="AI189" s="73">
        <f>AI187+AI188+AI186</f>
        <v>0.4</v>
      </c>
    </row>
    <row r="190" spans="1:35">
      <c r="A190" s="555" t="s">
        <v>25</v>
      </c>
      <c r="B190" s="556"/>
      <c r="C190" s="557"/>
      <c r="D190" s="71"/>
      <c r="E190" s="71"/>
      <c r="F190" s="71"/>
      <c r="G190" s="74">
        <f>G189+F181+F171</f>
        <v>61.230000000000004</v>
      </c>
      <c r="H190" s="71"/>
      <c r="I190" s="73">
        <f>I189+H181+H171</f>
        <v>54.92</v>
      </c>
      <c r="J190" s="71"/>
      <c r="K190" s="74">
        <f>K189+J181+J171</f>
        <v>214.76999999999998</v>
      </c>
      <c r="L190" s="71"/>
      <c r="M190" s="73">
        <f>M189+L183</f>
        <v>1653.05</v>
      </c>
      <c r="N190" s="71"/>
      <c r="O190" s="78">
        <f>O189+N183</f>
        <v>0.8600000000000001</v>
      </c>
      <c r="P190" s="71"/>
      <c r="Q190" s="73">
        <f>Q189+Q183</f>
        <v>61.7</v>
      </c>
      <c r="R190" s="71">
        <f>R189+R189</f>
        <v>0.64</v>
      </c>
      <c r="S190" s="71"/>
      <c r="T190" s="73">
        <f>T189+T183</f>
        <v>0.1</v>
      </c>
      <c r="U190" s="71"/>
      <c r="V190" s="73">
        <f>V189+V183</f>
        <v>764.59999999999991</v>
      </c>
      <c r="W190" s="71"/>
      <c r="X190" s="73">
        <f>X189+X183</f>
        <v>942.8</v>
      </c>
      <c r="Y190" s="73">
        <f>Y189+Y183</f>
        <v>0.8</v>
      </c>
      <c r="Z190" s="73">
        <f>Z189+Z183</f>
        <v>0.82000000000000006</v>
      </c>
      <c r="AA190" s="71"/>
      <c r="AB190" s="517">
        <f>AB189+AB184</f>
        <v>1426.5700000000002</v>
      </c>
      <c r="AC190" s="482"/>
      <c r="AD190" s="71"/>
      <c r="AE190" s="74">
        <f>AE189+AD181</f>
        <v>0.24000000000000002</v>
      </c>
      <c r="AF190" s="71"/>
      <c r="AG190" s="73">
        <f>AG189+AF181</f>
        <v>153.01</v>
      </c>
      <c r="AH190" s="71"/>
      <c r="AI190" s="73">
        <f>AI189+AH183</f>
        <v>12.700000000000001</v>
      </c>
    </row>
    <row r="192" spans="1:35">
      <c r="C192" t="s">
        <v>54</v>
      </c>
    </row>
    <row r="193" spans="1:36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1"/>
      <c r="AC193" s="120"/>
      <c r="AD193" s="120"/>
      <c r="AE193" s="120"/>
      <c r="AF193" s="120"/>
      <c r="AG193" s="120"/>
      <c r="AH193" s="120"/>
      <c r="AI193" s="120"/>
      <c r="AJ193" s="120"/>
    </row>
    <row r="194" spans="1:36">
      <c r="A194" s="773" t="s">
        <v>68</v>
      </c>
      <c r="B194" s="774"/>
      <c r="C194" s="691" t="s">
        <v>69</v>
      </c>
      <c r="D194" s="773" t="s">
        <v>114</v>
      </c>
      <c r="E194" s="774"/>
      <c r="F194" s="413" t="s">
        <v>70</v>
      </c>
      <c r="G194" s="547"/>
      <c r="H194" s="547"/>
      <c r="I194" s="547"/>
      <c r="J194" s="547"/>
      <c r="K194" s="414"/>
      <c r="L194" s="674" t="s">
        <v>117</v>
      </c>
      <c r="M194" s="675"/>
      <c r="N194" s="413" t="s">
        <v>71</v>
      </c>
      <c r="O194" s="547"/>
      <c r="P194" s="547"/>
      <c r="Q194" s="547"/>
      <c r="R194" s="547"/>
      <c r="S194" s="547"/>
      <c r="T194" s="547"/>
      <c r="U194" s="414"/>
      <c r="V194" s="413" t="s">
        <v>72</v>
      </c>
      <c r="W194" s="547"/>
      <c r="X194" s="547"/>
      <c r="Y194" s="547"/>
      <c r="Z194" s="686"/>
      <c r="AA194" s="686"/>
      <c r="AB194" s="686"/>
      <c r="AC194" s="686"/>
      <c r="AD194" s="547"/>
      <c r="AE194" s="547"/>
      <c r="AF194" s="547"/>
      <c r="AG194" s="547"/>
      <c r="AH194" s="547"/>
      <c r="AI194" s="414"/>
      <c r="AJ194" s="120"/>
    </row>
    <row r="195" spans="1:36" ht="24">
      <c r="A195" s="775"/>
      <c r="B195" s="776"/>
      <c r="C195" s="692"/>
      <c r="D195" s="775"/>
      <c r="E195" s="776"/>
      <c r="F195" s="592" t="s">
        <v>73</v>
      </c>
      <c r="G195" s="593"/>
      <c r="H195" s="592" t="s">
        <v>74</v>
      </c>
      <c r="I195" s="593"/>
      <c r="J195" s="592" t="s">
        <v>75</v>
      </c>
      <c r="K195" s="593"/>
      <c r="L195" s="676"/>
      <c r="M195" s="677"/>
      <c r="N195" s="592" t="s">
        <v>76</v>
      </c>
      <c r="O195" s="593"/>
      <c r="P195" s="16" t="s">
        <v>77</v>
      </c>
      <c r="Q195" s="16" t="s">
        <v>105</v>
      </c>
      <c r="R195" s="592" t="s">
        <v>77</v>
      </c>
      <c r="S195" s="593"/>
      <c r="T195" s="592" t="s">
        <v>106</v>
      </c>
      <c r="U195" s="593"/>
      <c r="V195" s="592" t="s">
        <v>81</v>
      </c>
      <c r="W195" s="593"/>
      <c r="X195" s="16" t="s">
        <v>82</v>
      </c>
      <c r="Y195" s="110" t="s">
        <v>83</v>
      </c>
      <c r="Z195" s="762" t="s">
        <v>84</v>
      </c>
      <c r="AA195" s="762"/>
      <c r="AB195" s="763" t="s">
        <v>85</v>
      </c>
      <c r="AC195" s="764"/>
      <c r="AD195" s="765" t="s">
        <v>86</v>
      </c>
      <c r="AE195" s="593"/>
      <c r="AF195" s="592" t="s">
        <v>87</v>
      </c>
      <c r="AG195" s="593"/>
      <c r="AH195" s="592" t="s">
        <v>88</v>
      </c>
      <c r="AI195" s="593"/>
      <c r="AJ195" s="120"/>
    </row>
    <row r="196" spans="1:36">
      <c r="A196" s="443">
        <v>1</v>
      </c>
      <c r="B196" s="419"/>
      <c r="C196" s="42">
        <v>2</v>
      </c>
      <c r="D196" s="443">
        <v>3</v>
      </c>
      <c r="E196" s="419"/>
      <c r="F196" s="443">
        <v>4</v>
      </c>
      <c r="G196" s="419"/>
      <c r="H196" s="443">
        <v>5</v>
      </c>
      <c r="I196" s="419"/>
      <c r="J196" s="443">
        <v>6</v>
      </c>
      <c r="K196" s="419"/>
      <c r="L196" s="443">
        <v>7</v>
      </c>
      <c r="M196" s="419"/>
      <c r="N196" s="443">
        <v>8</v>
      </c>
      <c r="O196" s="419"/>
      <c r="P196" s="42">
        <v>9</v>
      </c>
      <c r="Q196" s="42">
        <v>10</v>
      </c>
      <c r="R196" s="443">
        <v>11</v>
      </c>
      <c r="S196" s="419"/>
      <c r="T196" s="443">
        <v>12</v>
      </c>
      <c r="U196" s="419"/>
      <c r="V196" s="443">
        <v>13</v>
      </c>
      <c r="W196" s="419"/>
      <c r="X196" s="42">
        <v>14</v>
      </c>
      <c r="Y196" s="42">
        <v>15</v>
      </c>
      <c r="Z196" s="757">
        <v>16</v>
      </c>
      <c r="AA196" s="758"/>
      <c r="AB196" s="759">
        <v>17</v>
      </c>
      <c r="AC196" s="760"/>
      <c r="AD196" s="443">
        <v>18</v>
      </c>
      <c r="AE196" s="419"/>
      <c r="AF196" s="443">
        <v>19</v>
      </c>
      <c r="AG196" s="419"/>
      <c r="AH196" s="443">
        <v>20</v>
      </c>
      <c r="AI196" s="419"/>
      <c r="AJ196" s="120"/>
    </row>
    <row r="197" spans="1:36">
      <c r="A197" s="749" t="s">
        <v>186</v>
      </c>
      <c r="B197" s="750"/>
      <c r="C197" s="750"/>
      <c r="D197" s="750"/>
      <c r="E197" s="750"/>
      <c r="F197" s="750"/>
      <c r="G197" s="750"/>
      <c r="H197" s="750"/>
      <c r="I197" s="750"/>
      <c r="J197" s="750"/>
      <c r="K197" s="750"/>
      <c r="L197" s="750"/>
      <c r="M197" s="750"/>
      <c r="N197" s="750"/>
      <c r="O197" s="750"/>
      <c r="P197" s="750"/>
      <c r="Q197" s="750"/>
      <c r="R197" s="750"/>
      <c r="S197" s="750"/>
      <c r="T197" s="750"/>
      <c r="U197" s="750"/>
      <c r="V197" s="750"/>
      <c r="W197" s="750"/>
      <c r="X197" s="750"/>
      <c r="Y197" s="750"/>
      <c r="Z197" s="750"/>
      <c r="AA197" s="750"/>
      <c r="AB197" s="750"/>
      <c r="AC197" s="750"/>
      <c r="AD197" s="750"/>
      <c r="AE197" s="750"/>
      <c r="AF197" s="750"/>
      <c r="AG197" s="750"/>
      <c r="AH197" s="750"/>
      <c r="AI197" s="751"/>
      <c r="AJ197" s="120"/>
    </row>
    <row r="198" spans="1:36">
      <c r="A198" s="521">
        <v>3.01</v>
      </c>
      <c r="B198" s="522"/>
      <c r="C198" s="116" t="s">
        <v>53</v>
      </c>
      <c r="D198" s="652">
        <v>10</v>
      </c>
      <c r="E198" s="653"/>
      <c r="F198" s="521">
        <v>2.3199999999999998</v>
      </c>
      <c r="G198" s="522"/>
      <c r="H198" s="521">
        <v>2.95</v>
      </c>
      <c r="I198" s="522"/>
      <c r="J198" s="521">
        <v>0</v>
      </c>
      <c r="K198" s="522"/>
      <c r="L198" s="752">
        <v>36.4</v>
      </c>
      <c r="M198" s="753"/>
      <c r="N198" s="656">
        <v>0</v>
      </c>
      <c r="O198" s="657"/>
      <c r="P198" s="39">
        <v>0.03</v>
      </c>
      <c r="Q198" s="66">
        <v>7.0000000000000007E-2</v>
      </c>
      <c r="R198" s="411">
        <v>0.01</v>
      </c>
      <c r="S198" s="412"/>
      <c r="T198" s="411">
        <v>0</v>
      </c>
      <c r="U198" s="412"/>
      <c r="V198" s="443">
        <v>88</v>
      </c>
      <c r="W198" s="419"/>
      <c r="X198" s="40">
        <v>50</v>
      </c>
      <c r="Y198" s="100">
        <v>0</v>
      </c>
      <c r="Z198" s="641">
        <v>0.01</v>
      </c>
      <c r="AA198" s="641"/>
      <c r="AB198" s="766">
        <v>8.8000000000000007</v>
      </c>
      <c r="AC198" s="767"/>
      <c r="AD198" s="642">
        <v>0</v>
      </c>
      <c r="AE198" s="516"/>
      <c r="AF198" s="415">
        <v>3.5</v>
      </c>
      <c r="AG198" s="537"/>
      <c r="AH198" s="240">
        <v>0.1</v>
      </c>
      <c r="AI198" s="240"/>
      <c r="AJ198" s="120"/>
    </row>
    <row r="199" spans="1:36">
      <c r="A199" s="411">
        <v>2.4700000000000002</v>
      </c>
      <c r="B199" s="412"/>
      <c r="C199" s="7" t="s">
        <v>115</v>
      </c>
      <c r="D199" s="443">
        <v>200</v>
      </c>
      <c r="E199" s="419"/>
      <c r="F199" s="411">
        <v>7.43</v>
      </c>
      <c r="G199" s="412"/>
      <c r="H199" s="411">
        <v>8.65</v>
      </c>
      <c r="I199" s="412"/>
      <c r="J199" s="415">
        <v>46.9</v>
      </c>
      <c r="K199" s="416"/>
      <c r="L199" s="411">
        <v>258</v>
      </c>
      <c r="M199" s="412"/>
      <c r="N199" s="411">
        <v>0.19</v>
      </c>
      <c r="O199" s="412"/>
      <c r="P199" s="39">
        <v>0.16</v>
      </c>
      <c r="Q199" s="40">
        <v>1.2</v>
      </c>
      <c r="R199" s="515">
        <v>1.7999999999999999E-2</v>
      </c>
      <c r="S199" s="516"/>
      <c r="T199" s="411">
        <v>0.11</v>
      </c>
      <c r="U199" s="412"/>
      <c r="V199" s="411">
        <v>136</v>
      </c>
      <c r="W199" s="412"/>
      <c r="X199" s="39">
        <v>181.37</v>
      </c>
      <c r="Y199" s="100">
        <v>6.3E-2</v>
      </c>
      <c r="Z199" s="754">
        <v>1.4E-2</v>
      </c>
      <c r="AA199" s="754"/>
      <c r="AB199" s="766">
        <v>228.7</v>
      </c>
      <c r="AC199" s="767"/>
      <c r="AD199" s="417">
        <v>0.15</v>
      </c>
      <c r="AE199" s="412"/>
      <c r="AF199" s="411">
        <v>47.6</v>
      </c>
      <c r="AG199" s="412"/>
      <c r="AH199" s="768">
        <v>1.24</v>
      </c>
      <c r="AI199" s="769"/>
      <c r="AJ199" s="120"/>
    </row>
    <row r="200" spans="1:36">
      <c r="A200" s="299" t="s">
        <v>16</v>
      </c>
      <c r="B200" s="475" t="s">
        <v>151</v>
      </c>
      <c r="C200" s="476"/>
      <c r="D200" s="477"/>
      <c r="E200" s="571">
        <v>200</v>
      </c>
      <c r="F200" s="572"/>
      <c r="G200" s="573">
        <v>7.4</v>
      </c>
      <c r="H200" s="574"/>
      <c r="I200" s="573">
        <v>5</v>
      </c>
      <c r="J200" s="574"/>
      <c r="K200" s="473">
        <v>9.8000000000000007</v>
      </c>
      <c r="L200" s="474"/>
      <c r="M200" s="575">
        <v>114</v>
      </c>
      <c r="N200" s="576"/>
      <c r="O200" s="304">
        <v>0.04</v>
      </c>
      <c r="P200" s="304"/>
      <c r="Q200" s="304">
        <v>0.6</v>
      </c>
      <c r="R200" s="304">
        <v>0.3</v>
      </c>
      <c r="S200" s="303"/>
      <c r="T200" s="303">
        <v>0.01</v>
      </c>
      <c r="U200" s="303"/>
      <c r="V200" s="303">
        <v>248</v>
      </c>
      <c r="W200" s="304"/>
      <c r="X200" s="304">
        <v>184</v>
      </c>
      <c r="Y200" s="306">
        <v>0</v>
      </c>
      <c r="Z200" s="303">
        <v>0</v>
      </c>
      <c r="AA200" s="303"/>
      <c r="AB200" s="714">
        <v>292</v>
      </c>
      <c r="AC200" s="715"/>
      <c r="AD200" s="304"/>
      <c r="AE200" s="303">
        <v>0</v>
      </c>
      <c r="AF200" s="303"/>
      <c r="AG200" s="304">
        <v>28</v>
      </c>
      <c r="AH200" s="304"/>
      <c r="AI200" s="304">
        <v>0.2</v>
      </c>
      <c r="AJ200" s="120"/>
    </row>
    <row r="201" spans="1:36" ht="14.4" customHeight="1">
      <c r="A201" s="39" t="s">
        <v>7</v>
      </c>
      <c r="B201" s="465" t="s">
        <v>59</v>
      </c>
      <c r="C201" s="425"/>
      <c r="D201" s="426"/>
      <c r="E201" s="443">
        <v>60</v>
      </c>
      <c r="F201" s="419"/>
      <c r="G201" s="411">
        <v>4.5</v>
      </c>
      <c r="H201" s="412"/>
      <c r="I201" s="411">
        <v>1.7</v>
      </c>
      <c r="J201" s="412"/>
      <c r="K201" s="411">
        <v>17.7</v>
      </c>
      <c r="L201" s="412"/>
      <c r="M201" s="415">
        <v>157.19999999999999</v>
      </c>
      <c r="N201" s="416"/>
      <c r="O201" s="411">
        <v>0.16</v>
      </c>
      <c r="P201" s="412"/>
      <c r="Q201" s="39">
        <v>0.05</v>
      </c>
      <c r="R201" s="39">
        <v>0</v>
      </c>
      <c r="S201" s="415">
        <v>0</v>
      </c>
      <c r="T201" s="416"/>
      <c r="U201" s="415">
        <v>19</v>
      </c>
      <c r="V201" s="416"/>
      <c r="W201" s="415">
        <v>85</v>
      </c>
      <c r="X201" s="416"/>
      <c r="Y201" s="40">
        <v>0</v>
      </c>
      <c r="Z201" s="41">
        <v>0</v>
      </c>
      <c r="AA201" s="598">
        <v>92</v>
      </c>
      <c r="AB201" s="599"/>
      <c r="AC201" s="599"/>
      <c r="AD201" s="600"/>
      <c r="AE201" s="590">
        <v>0</v>
      </c>
      <c r="AF201" s="591"/>
      <c r="AG201" s="415">
        <v>13.65</v>
      </c>
      <c r="AH201" s="416"/>
      <c r="AI201" s="98">
        <v>1.2</v>
      </c>
      <c r="AJ201" s="120"/>
    </row>
    <row r="202" spans="1:36" ht="14.4" customHeight="1">
      <c r="A202" s="411">
        <v>338</v>
      </c>
      <c r="B202" s="412"/>
      <c r="C202" s="81" t="s">
        <v>201</v>
      </c>
      <c r="D202" s="413">
        <v>100</v>
      </c>
      <c r="E202" s="414"/>
      <c r="F202" s="411">
        <v>0.9</v>
      </c>
      <c r="G202" s="412"/>
      <c r="H202" s="415">
        <v>0.2</v>
      </c>
      <c r="I202" s="416"/>
      <c r="J202" s="411">
        <v>8.1</v>
      </c>
      <c r="K202" s="412"/>
      <c r="L202" s="411">
        <v>40</v>
      </c>
      <c r="M202" s="412"/>
      <c r="N202" s="411">
        <v>0.04</v>
      </c>
      <c r="O202" s="412"/>
      <c r="P202" s="39">
        <v>0.03</v>
      </c>
      <c r="Q202" s="39">
        <v>6</v>
      </c>
      <c r="R202" s="411">
        <v>0.05</v>
      </c>
      <c r="S202" s="412"/>
      <c r="T202" s="411">
        <v>0</v>
      </c>
      <c r="U202" s="412"/>
      <c r="V202" s="411">
        <v>34</v>
      </c>
      <c r="W202" s="412"/>
      <c r="X202" s="39">
        <v>23</v>
      </c>
      <c r="Y202" s="39">
        <v>0.02</v>
      </c>
      <c r="Z202" s="411">
        <v>0.05</v>
      </c>
      <c r="AA202" s="417"/>
      <c r="AB202" s="448">
        <v>18.100000000000001</v>
      </c>
      <c r="AC202" s="449"/>
      <c r="AD202" s="418">
        <v>0</v>
      </c>
      <c r="AE202" s="419"/>
      <c r="AF202" s="411">
        <v>13</v>
      </c>
      <c r="AG202" s="412"/>
      <c r="AH202" s="411">
        <v>0.3</v>
      </c>
      <c r="AI202" s="412"/>
      <c r="AJ202" s="120"/>
    </row>
    <row r="203" spans="1:36">
      <c r="A203" s="465" t="s">
        <v>91</v>
      </c>
      <c r="B203" s="425"/>
      <c r="C203" s="425"/>
      <c r="D203" s="425"/>
      <c r="E203" s="426"/>
      <c r="F203" s="411">
        <f>F202+G201+G200+F199+F198</f>
        <v>22.55</v>
      </c>
      <c r="G203" s="412"/>
      <c r="H203" s="411">
        <f>H202+I201+I200+H199+H198</f>
        <v>18.5</v>
      </c>
      <c r="I203" s="412"/>
      <c r="J203" s="411">
        <f>J202+K201+K200+J199+J198</f>
        <v>82.5</v>
      </c>
      <c r="K203" s="412"/>
      <c r="L203" s="415">
        <f>L202+M201+M200+L199+L198</f>
        <v>605.6</v>
      </c>
      <c r="M203" s="416"/>
      <c r="N203" s="411">
        <v>0.31</v>
      </c>
      <c r="O203" s="412"/>
      <c r="P203" s="39">
        <v>0.44</v>
      </c>
      <c r="Q203" s="39">
        <v>4.54</v>
      </c>
      <c r="R203" s="411">
        <v>0.08</v>
      </c>
      <c r="S203" s="412"/>
      <c r="T203" s="411">
        <v>0.16</v>
      </c>
      <c r="U203" s="412"/>
      <c r="V203" s="411">
        <v>388.2</v>
      </c>
      <c r="W203" s="412"/>
      <c r="X203" s="39">
        <v>394.87</v>
      </c>
      <c r="Y203" s="98">
        <v>0.1</v>
      </c>
      <c r="Z203" s="641">
        <v>0.03</v>
      </c>
      <c r="AA203" s="641"/>
      <c r="AB203" s="448">
        <v>465.68</v>
      </c>
      <c r="AC203" s="449"/>
      <c r="AD203" s="417">
        <v>0.34</v>
      </c>
      <c r="AE203" s="412"/>
      <c r="AF203" s="411">
        <v>72.400000000000006</v>
      </c>
      <c r="AG203" s="412"/>
      <c r="AH203" s="411">
        <v>2.4</v>
      </c>
      <c r="AI203" s="412"/>
      <c r="AJ203" s="120"/>
    </row>
    <row r="204" spans="1:36">
      <c r="A204" s="317"/>
      <c r="B204" s="318"/>
      <c r="C204" s="964" t="s">
        <v>107</v>
      </c>
      <c r="D204" s="964"/>
      <c r="E204" s="964"/>
      <c r="F204" s="964"/>
      <c r="G204" s="964"/>
      <c r="H204" s="964"/>
      <c r="I204" s="964"/>
      <c r="J204" s="964"/>
      <c r="K204" s="964"/>
      <c r="L204" s="964"/>
      <c r="M204" s="964"/>
      <c r="N204" s="964"/>
      <c r="O204" s="964"/>
      <c r="P204" s="964"/>
      <c r="Q204" s="964"/>
      <c r="R204" s="964"/>
      <c r="S204" s="964"/>
      <c r="T204" s="964"/>
      <c r="U204" s="964"/>
      <c r="V204" s="964"/>
      <c r="W204" s="964"/>
      <c r="X204" s="964"/>
      <c r="Y204" s="964"/>
      <c r="Z204" s="964"/>
      <c r="AA204" s="964"/>
      <c r="AB204" s="964"/>
      <c r="AC204" s="964"/>
      <c r="AD204" s="964"/>
      <c r="AE204" s="964"/>
      <c r="AF204" s="964"/>
      <c r="AG204" s="964"/>
      <c r="AH204" s="964"/>
      <c r="AI204" s="964"/>
      <c r="AJ204" s="120"/>
    </row>
    <row r="205" spans="1:36" ht="14.4" customHeight="1">
      <c r="A205" s="355">
        <v>53</v>
      </c>
      <c r="B205" s="748" t="s">
        <v>149</v>
      </c>
      <c r="C205" s="718"/>
      <c r="D205" s="719"/>
      <c r="E205" s="738">
        <v>60</v>
      </c>
      <c r="F205" s="739"/>
      <c r="G205" s="720">
        <v>0.77</v>
      </c>
      <c r="H205" s="721"/>
      <c r="I205" s="720">
        <v>3.04</v>
      </c>
      <c r="J205" s="721"/>
      <c r="K205" s="720">
        <v>2.2599999999999998</v>
      </c>
      <c r="L205" s="721"/>
      <c r="M205" s="720">
        <v>30.97</v>
      </c>
      <c r="N205" s="721"/>
      <c r="O205" s="740">
        <v>0.02</v>
      </c>
      <c r="P205" s="741"/>
      <c r="Q205" s="334">
        <v>10.3</v>
      </c>
      <c r="R205" s="334">
        <v>0.02</v>
      </c>
      <c r="S205" s="742">
        <v>1.6E-2</v>
      </c>
      <c r="T205" s="743"/>
      <c r="U205" s="740">
        <v>25.65</v>
      </c>
      <c r="V205" s="741"/>
      <c r="W205" s="720">
        <v>13.62</v>
      </c>
      <c r="X205" s="721"/>
      <c r="Y205" s="335">
        <v>3.0000000000000001E-3</v>
      </c>
      <c r="Z205" s="336">
        <v>1.7000000000000001E-2</v>
      </c>
      <c r="AA205" s="336"/>
      <c r="AB205" s="747">
        <v>9.1999999999999993</v>
      </c>
      <c r="AC205" s="747"/>
      <c r="AD205" s="337"/>
      <c r="AE205" s="740">
        <v>0.02</v>
      </c>
      <c r="AF205" s="741"/>
      <c r="AG205" s="720">
        <v>9</v>
      </c>
      <c r="AH205" s="721"/>
      <c r="AI205" s="338">
        <v>0.28000000000000003</v>
      </c>
      <c r="AJ205" s="120"/>
    </row>
    <row r="206" spans="1:36" ht="14.4" customHeight="1">
      <c r="A206" s="486">
        <v>67</v>
      </c>
      <c r="B206" s="487"/>
      <c r="C206" s="339" t="s">
        <v>183</v>
      </c>
      <c r="D206" s="738">
        <v>60</v>
      </c>
      <c r="E206" s="739"/>
      <c r="F206" s="740">
        <v>0.95</v>
      </c>
      <c r="G206" s="741"/>
      <c r="H206" s="740">
        <v>3.1</v>
      </c>
      <c r="I206" s="741"/>
      <c r="J206" s="740">
        <v>5.17</v>
      </c>
      <c r="K206" s="741"/>
      <c r="L206" s="740">
        <v>52.68</v>
      </c>
      <c r="M206" s="741"/>
      <c r="N206" s="740">
        <v>0.05</v>
      </c>
      <c r="O206" s="741"/>
      <c r="P206" s="334">
        <v>0.1</v>
      </c>
      <c r="Q206" s="334">
        <v>1.07</v>
      </c>
      <c r="R206" s="740">
        <v>0.03</v>
      </c>
      <c r="S206" s="741"/>
      <c r="T206" s="720">
        <v>8.0000000000000002E-3</v>
      </c>
      <c r="U206" s="721"/>
      <c r="V206" s="740">
        <v>17.95</v>
      </c>
      <c r="W206" s="741"/>
      <c r="X206" s="334">
        <v>26.89</v>
      </c>
      <c r="Y206" s="338">
        <v>0.09</v>
      </c>
      <c r="Z206" s="737">
        <v>0.02</v>
      </c>
      <c r="AA206" s="737"/>
      <c r="AB206" s="744">
        <v>14.78</v>
      </c>
      <c r="AC206" s="745"/>
      <c r="AD206" s="746">
        <v>0.01</v>
      </c>
      <c r="AE206" s="741"/>
      <c r="AF206" s="740">
        <v>12.28</v>
      </c>
      <c r="AG206" s="741"/>
      <c r="AH206" s="740">
        <v>0.52</v>
      </c>
      <c r="AI206" s="741"/>
      <c r="AJ206" s="120"/>
    </row>
    <row r="207" spans="1:36">
      <c r="A207" s="9">
        <v>96</v>
      </c>
      <c r="B207" s="717" t="s">
        <v>182</v>
      </c>
      <c r="C207" s="718"/>
      <c r="D207" s="719"/>
      <c r="E207" s="717" t="s">
        <v>24</v>
      </c>
      <c r="F207" s="719"/>
      <c r="G207" s="579">
        <v>3.2</v>
      </c>
      <c r="H207" s="580"/>
      <c r="I207" s="579">
        <v>6.1</v>
      </c>
      <c r="J207" s="580"/>
      <c r="K207" s="577">
        <v>17.14</v>
      </c>
      <c r="L207" s="578"/>
      <c r="M207" s="579">
        <v>148.61000000000001</v>
      </c>
      <c r="N207" s="580"/>
      <c r="O207" s="577">
        <v>0.21</v>
      </c>
      <c r="P207" s="578"/>
      <c r="Q207" s="261">
        <v>7</v>
      </c>
      <c r="R207" s="261">
        <v>7.0000000000000007E-2</v>
      </c>
      <c r="S207" s="583">
        <v>0</v>
      </c>
      <c r="T207" s="584"/>
      <c r="U207" s="583">
        <v>42.1</v>
      </c>
      <c r="V207" s="584"/>
      <c r="W207" s="577">
        <v>142.5</v>
      </c>
      <c r="X207" s="578"/>
      <c r="Y207" s="265">
        <v>7.8E-2</v>
      </c>
      <c r="Z207" s="264">
        <v>6.0000000000000001E-3</v>
      </c>
      <c r="AA207" s="504">
        <v>69.41</v>
      </c>
      <c r="AB207" s="505"/>
      <c r="AC207" s="505"/>
      <c r="AD207" s="506"/>
      <c r="AE207" s="560">
        <v>3.7999999999999999E-2</v>
      </c>
      <c r="AF207" s="561"/>
      <c r="AG207" s="577">
        <v>29.62</v>
      </c>
      <c r="AH207" s="578"/>
      <c r="AI207" s="313">
        <v>0.41</v>
      </c>
      <c r="AJ207" s="120"/>
    </row>
    <row r="208" spans="1:36">
      <c r="A208" s="486">
        <v>232</v>
      </c>
      <c r="B208" s="487"/>
      <c r="C208" s="339" t="s">
        <v>58</v>
      </c>
      <c r="D208" s="738">
        <v>100</v>
      </c>
      <c r="E208" s="739"/>
      <c r="F208" s="720">
        <v>20.2</v>
      </c>
      <c r="G208" s="721"/>
      <c r="H208" s="740">
        <v>12.07</v>
      </c>
      <c r="I208" s="741"/>
      <c r="J208" s="740">
        <v>4.08</v>
      </c>
      <c r="K208" s="741"/>
      <c r="L208" s="740">
        <v>197.23</v>
      </c>
      <c r="M208" s="741"/>
      <c r="N208" s="720">
        <v>0.2</v>
      </c>
      <c r="O208" s="721"/>
      <c r="P208" s="334">
        <v>0.17</v>
      </c>
      <c r="Q208" s="334">
        <v>2.63</v>
      </c>
      <c r="R208" s="740">
        <v>0.03</v>
      </c>
      <c r="S208" s="741"/>
      <c r="T208" s="738">
        <v>0</v>
      </c>
      <c r="U208" s="739"/>
      <c r="V208" s="740">
        <v>149.94999999999999</v>
      </c>
      <c r="W208" s="741"/>
      <c r="X208" s="334">
        <v>297.55</v>
      </c>
      <c r="Y208" s="338">
        <v>0.14000000000000001</v>
      </c>
      <c r="Z208" s="957">
        <v>1E-3</v>
      </c>
      <c r="AA208" s="958"/>
      <c r="AB208" s="959">
        <v>35.93</v>
      </c>
      <c r="AC208" s="960"/>
      <c r="AD208" s="961">
        <v>5.3999999999999999E-2</v>
      </c>
      <c r="AE208" s="961"/>
      <c r="AF208" s="737">
        <v>65.099999999999994</v>
      </c>
      <c r="AG208" s="737"/>
      <c r="AH208" s="737">
        <v>1.94</v>
      </c>
      <c r="AI208" s="737"/>
      <c r="AJ208" s="120"/>
    </row>
    <row r="209" spans="1:36" ht="14.4" customHeight="1">
      <c r="A209" s="486">
        <v>520.08000000000004</v>
      </c>
      <c r="B209" s="487"/>
      <c r="C209" s="339" t="s">
        <v>113</v>
      </c>
      <c r="D209" s="738">
        <v>150</v>
      </c>
      <c r="E209" s="739"/>
      <c r="F209" s="740">
        <v>3.25</v>
      </c>
      <c r="G209" s="741"/>
      <c r="H209" s="740">
        <v>9.25</v>
      </c>
      <c r="I209" s="741"/>
      <c r="J209" s="740">
        <v>22.02</v>
      </c>
      <c r="K209" s="741"/>
      <c r="L209" s="740">
        <v>138.76</v>
      </c>
      <c r="M209" s="741"/>
      <c r="N209" s="740">
        <v>0.16</v>
      </c>
      <c r="O209" s="741"/>
      <c r="P209" s="334">
        <v>0.13</v>
      </c>
      <c r="Q209" s="340">
        <v>2.5000000000000001E-2</v>
      </c>
      <c r="R209" s="740">
        <v>0.06</v>
      </c>
      <c r="S209" s="741"/>
      <c r="T209" s="740">
        <v>0.05</v>
      </c>
      <c r="U209" s="741"/>
      <c r="V209" s="969">
        <v>58</v>
      </c>
      <c r="W209" s="970"/>
      <c r="X209" s="334">
        <v>96.79</v>
      </c>
      <c r="Y209" s="334">
        <v>0</v>
      </c>
      <c r="Z209" s="740">
        <v>0</v>
      </c>
      <c r="AA209" s="746"/>
      <c r="AB209" s="744">
        <v>0</v>
      </c>
      <c r="AC209" s="745"/>
      <c r="AD209" s="746">
        <v>0.02</v>
      </c>
      <c r="AE209" s="741"/>
      <c r="AF209" s="720">
        <v>32.9</v>
      </c>
      <c r="AG209" s="721"/>
      <c r="AH209" s="740">
        <v>1.19</v>
      </c>
      <c r="AI209" s="741"/>
      <c r="AJ209" s="120"/>
    </row>
    <row r="210" spans="1:36" ht="24">
      <c r="A210" s="486">
        <v>349.1</v>
      </c>
      <c r="B210" s="487"/>
      <c r="C210" s="339" t="s">
        <v>138</v>
      </c>
      <c r="D210" s="738">
        <v>200</v>
      </c>
      <c r="E210" s="739"/>
      <c r="F210" s="740">
        <v>0.22</v>
      </c>
      <c r="G210" s="741"/>
      <c r="H210" s="738">
        <v>0</v>
      </c>
      <c r="I210" s="739"/>
      <c r="J210" s="740">
        <v>19.440000000000001</v>
      </c>
      <c r="K210" s="741"/>
      <c r="L210" s="740">
        <v>76.75</v>
      </c>
      <c r="M210" s="741"/>
      <c r="N210" s="738">
        <v>0</v>
      </c>
      <c r="O210" s="739"/>
      <c r="P210" s="333">
        <v>0</v>
      </c>
      <c r="Q210" s="341">
        <v>0.2</v>
      </c>
      <c r="R210" s="738">
        <v>0</v>
      </c>
      <c r="S210" s="739"/>
      <c r="T210" s="738">
        <v>0</v>
      </c>
      <c r="U210" s="739"/>
      <c r="V210" s="720">
        <v>22.6</v>
      </c>
      <c r="W210" s="721"/>
      <c r="X210" s="341">
        <v>7.7</v>
      </c>
      <c r="Y210" s="335">
        <v>0</v>
      </c>
      <c r="Z210" s="747">
        <v>0</v>
      </c>
      <c r="AA210" s="747"/>
      <c r="AB210" s="1013">
        <v>0.45</v>
      </c>
      <c r="AC210" s="1014"/>
      <c r="AD210" s="1015">
        <v>0</v>
      </c>
      <c r="AE210" s="1015"/>
      <c r="AF210" s="747">
        <v>3</v>
      </c>
      <c r="AG210" s="747"/>
      <c r="AH210" s="737">
        <v>0.66</v>
      </c>
      <c r="AI210" s="737"/>
      <c r="AJ210" s="120"/>
    </row>
    <row r="211" spans="1:36" ht="14.4" customHeight="1">
      <c r="A211" s="9" t="s">
        <v>7</v>
      </c>
      <c r="B211" s="748" t="s">
        <v>48</v>
      </c>
      <c r="C211" s="718"/>
      <c r="D211" s="719"/>
      <c r="E211" s="583">
        <v>50</v>
      </c>
      <c r="F211" s="584"/>
      <c r="G211" s="577">
        <v>1.53</v>
      </c>
      <c r="H211" s="578"/>
      <c r="I211" s="577">
        <v>0.3</v>
      </c>
      <c r="J211" s="578"/>
      <c r="K211" s="577">
        <v>19.100000000000001</v>
      </c>
      <c r="L211" s="578"/>
      <c r="M211" s="962">
        <v>90</v>
      </c>
      <c r="N211" s="963"/>
      <c r="O211" s="577">
        <v>0.12</v>
      </c>
      <c r="P211" s="578"/>
      <c r="Q211" s="261">
        <v>0</v>
      </c>
      <c r="R211" s="342">
        <v>0.06</v>
      </c>
      <c r="S211" s="583">
        <v>0</v>
      </c>
      <c r="T211" s="584"/>
      <c r="U211" s="583">
        <v>24.5</v>
      </c>
      <c r="V211" s="584"/>
      <c r="W211" s="577">
        <v>110.6</v>
      </c>
      <c r="X211" s="578"/>
      <c r="Y211" s="265">
        <v>1.7000000000000001E-2</v>
      </c>
      <c r="Z211" s="264">
        <v>0</v>
      </c>
      <c r="AA211" s="501">
        <v>17.100000000000001</v>
      </c>
      <c r="AB211" s="502"/>
      <c r="AC211" s="502"/>
      <c r="AD211" s="503"/>
      <c r="AE211" s="577">
        <v>0</v>
      </c>
      <c r="AF211" s="578"/>
      <c r="AG211" s="579">
        <v>32.9</v>
      </c>
      <c r="AH211" s="580"/>
      <c r="AI211" s="313">
        <v>1.33</v>
      </c>
      <c r="AJ211" s="120"/>
    </row>
    <row r="212" spans="1:36" ht="14.4" customHeight="1">
      <c r="A212" s="16" t="s">
        <v>7</v>
      </c>
      <c r="B212" s="748" t="s">
        <v>8</v>
      </c>
      <c r="C212" s="718"/>
      <c r="D212" s="719"/>
      <c r="E212" s="738">
        <v>30</v>
      </c>
      <c r="F212" s="739"/>
      <c r="G212" s="965">
        <v>1.58</v>
      </c>
      <c r="H212" s="966"/>
      <c r="I212" s="965">
        <v>0.2</v>
      </c>
      <c r="J212" s="966"/>
      <c r="K212" s="969">
        <v>9.66</v>
      </c>
      <c r="L212" s="970"/>
      <c r="M212" s="969">
        <v>46.76</v>
      </c>
      <c r="N212" s="970"/>
      <c r="O212" s="1003">
        <v>0.04</v>
      </c>
      <c r="P212" s="966"/>
      <c r="Q212" s="343">
        <v>0</v>
      </c>
      <c r="R212" s="343">
        <v>0.03</v>
      </c>
      <c r="S212" s="965">
        <v>0</v>
      </c>
      <c r="T212" s="966"/>
      <c r="U212" s="965">
        <v>4.5999999999999996</v>
      </c>
      <c r="V212" s="966"/>
      <c r="W212" s="343">
        <v>17.399999999999999</v>
      </c>
      <c r="X212" s="343">
        <v>17.399999999999999</v>
      </c>
      <c r="Y212" s="343">
        <v>0</v>
      </c>
      <c r="Z212" s="343">
        <v>0</v>
      </c>
      <c r="AA212" s="344">
        <v>0</v>
      </c>
      <c r="AB212" s="986">
        <v>76.8</v>
      </c>
      <c r="AC212" s="986"/>
      <c r="AD212" s="345"/>
      <c r="AE212" s="965">
        <v>0</v>
      </c>
      <c r="AF212" s="966"/>
      <c r="AG212" s="965">
        <v>6.6</v>
      </c>
      <c r="AH212" s="966"/>
      <c r="AI212" s="346">
        <v>0.22</v>
      </c>
      <c r="AJ212" s="120"/>
    </row>
    <row r="213" spans="1:36">
      <c r="A213" s="748" t="s">
        <v>184</v>
      </c>
      <c r="B213" s="718"/>
      <c r="C213" s="718"/>
      <c r="D213" s="718"/>
      <c r="E213" s="719"/>
      <c r="F213" s="720">
        <v>26.1</v>
      </c>
      <c r="G213" s="721"/>
      <c r="H213" s="720">
        <v>28.9</v>
      </c>
      <c r="I213" s="721"/>
      <c r="J213" s="720">
        <f>K212+K211+J210+J209+J208+K207+K205</f>
        <v>93.7</v>
      </c>
      <c r="K213" s="721"/>
      <c r="L213" s="720">
        <f>M212+M211+L210+L209+L208+M207+M205</f>
        <v>729.08</v>
      </c>
      <c r="M213" s="721"/>
      <c r="N213" s="740">
        <v>0.37</v>
      </c>
      <c r="O213" s="741"/>
      <c r="P213" s="334">
        <v>0.32</v>
      </c>
      <c r="Q213" s="341">
        <f>Q212+Q211+Q210+Q209+Q208+Q207+Q206+Q205</f>
        <v>21.225000000000001</v>
      </c>
      <c r="R213" s="740">
        <f>R212+R211+R210+R209+R208+R207+R206+R205</f>
        <v>0.30000000000000004</v>
      </c>
      <c r="S213" s="741"/>
      <c r="T213" s="740">
        <f>S212+S211+T210+T209+T208+T207+T206+S205</f>
        <v>7.400000000000001E-2</v>
      </c>
      <c r="U213" s="741"/>
      <c r="V213" s="720">
        <f>U212+U211+V210+V209+V208+V207+U205</f>
        <v>285.29999999999995</v>
      </c>
      <c r="W213" s="721"/>
      <c r="X213" s="341">
        <v>307.7</v>
      </c>
      <c r="Y213" s="335">
        <v>0.3</v>
      </c>
      <c r="Z213" s="747">
        <v>0.7</v>
      </c>
      <c r="AA213" s="747"/>
      <c r="AB213" s="979">
        <f>AB212+AB211+AB210+AB209+AB208+AB207+AB205</f>
        <v>122.38000000000001</v>
      </c>
      <c r="AC213" s="980"/>
      <c r="AD213" s="737">
        <v>0.4</v>
      </c>
      <c r="AE213" s="737"/>
      <c r="AF213" s="747">
        <v>93.8</v>
      </c>
      <c r="AG213" s="747"/>
      <c r="AH213" s="737">
        <v>4.62</v>
      </c>
      <c r="AI213" s="737"/>
      <c r="AJ213" s="120"/>
    </row>
    <row r="214" spans="1:36">
      <c r="A214" s="997" t="s">
        <v>198</v>
      </c>
      <c r="B214" s="998"/>
      <c r="C214" s="998"/>
      <c r="D214" s="998"/>
      <c r="E214" s="999"/>
      <c r="F214" s="1000">
        <f>F213+F203</f>
        <v>48.650000000000006</v>
      </c>
      <c r="G214" s="1001"/>
      <c r="H214" s="1000">
        <v>46.1</v>
      </c>
      <c r="I214" s="1001"/>
      <c r="J214" s="1000">
        <f>J213+J203</f>
        <v>176.2</v>
      </c>
      <c r="K214" s="1001"/>
      <c r="L214" s="1000">
        <f>L213+L203</f>
        <v>1334.68</v>
      </c>
      <c r="M214" s="1001"/>
      <c r="N214" s="1000">
        <v>0.7</v>
      </c>
      <c r="O214" s="1001"/>
      <c r="P214" s="347">
        <v>0.8</v>
      </c>
      <c r="Q214" s="347">
        <v>18.100000000000001</v>
      </c>
      <c r="R214" s="1000">
        <f>R213+R203</f>
        <v>0.38000000000000006</v>
      </c>
      <c r="S214" s="1001"/>
      <c r="T214" s="1000">
        <f>T213+T203</f>
        <v>0.23400000000000001</v>
      </c>
      <c r="U214" s="1001"/>
      <c r="V214" s="1000">
        <f>V213+V203</f>
        <v>673.5</v>
      </c>
      <c r="W214" s="1001"/>
      <c r="X214" s="347">
        <v>702.6</v>
      </c>
      <c r="Y214" s="348">
        <v>0.4</v>
      </c>
      <c r="Z214" s="747">
        <v>0.7</v>
      </c>
      <c r="AA214" s="747"/>
      <c r="AB214" s="979">
        <f>AB213+AB203</f>
        <v>588.06000000000006</v>
      </c>
      <c r="AC214" s="980"/>
      <c r="AD214" s="747">
        <v>0.7</v>
      </c>
      <c r="AE214" s="747"/>
      <c r="AF214" s="747">
        <v>166.2</v>
      </c>
      <c r="AG214" s="747"/>
      <c r="AH214" s="747">
        <v>7</v>
      </c>
      <c r="AI214" s="747"/>
      <c r="AJ214" s="120"/>
    </row>
    <row r="215" spans="1:36">
      <c r="A215" s="981" t="s">
        <v>15</v>
      </c>
      <c r="B215" s="982"/>
      <c r="C215" s="982"/>
      <c r="D215" s="982"/>
      <c r="E215" s="982"/>
      <c r="F215" s="982"/>
      <c r="G215" s="983"/>
      <c r="H215" s="349"/>
      <c r="I215" s="349"/>
      <c r="J215" s="349"/>
      <c r="K215" s="349"/>
      <c r="L215" s="349"/>
      <c r="M215" s="349"/>
      <c r="N215" s="349"/>
      <c r="O215" s="349"/>
      <c r="P215" s="349"/>
      <c r="Q215" s="349"/>
      <c r="R215" s="349"/>
      <c r="S215" s="349"/>
      <c r="T215" s="349"/>
      <c r="U215" s="349"/>
      <c r="V215" s="349"/>
      <c r="W215" s="349"/>
      <c r="X215" s="349"/>
      <c r="Y215" s="350"/>
      <c r="Z215" s="349"/>
      <c r="AA215" s="349"/>
      <c r="AB215" s="991"/>
      <c r="AC215" s="992"/>
      <c r="AD215" s="349"/>
      <c r="AE215" s="349"/>
      <c r="AF215" s="349"/>
      <c r="AG215" s="349"/>
      <c r="AH215" s="349"/>
      <c r="AI215" s="349"/>
      <c r="AJ215" s="120"/>
    </row>
    <row r="216" spans="1:36" ht="14.4" customHeight="1">
      <c r="A216" s="374">
        <v>7</v>
      </c>
      <c r="B216" s="555" t="s">
        <v>10</v>
      </c>
      <c r="C216" s="556"/>
      <c r="D216" s="557"/>
      <c r="E216" s="555">
        <v>60</v>
      </c>
      <c r="F216" s="557"/>
      <c r="G216" s="555">
        <v>6.6</v>
      </c>
      <c r="H216" s="557"/>
      <c r="I216" s="555">
        <v>9.98</v>
      </c>
      <c r="J216" s="557"/>
      <c r="K216" s="555">
        <v>17.8</v>
      </c>
      <c r="L216" s="557"/>
      <c r="M216" s="555">
        <v>188.4</v>
      </c>
      <c r="N216" s="557"/>
      <c r="O216" s="394">
        <v>4.8000000000000001E-2</v>
      </c>
      <c r="P216" s="394"/>
      <c r="Q216" s="395">
        <v>7.1999999999999995E-2</v>
      </c>
      <c r="R216" s="396">
        <v>7.8E-2</v>
      </c>
      <c r="S216" s="249"/>
      <c r="T216" s="249">
        <v>6.3E-2</v>
      </c>
      <c r="U216" s="249"/>
      <c r="V216" s="249">
        <v>167.32</v>
      </c>
      <c r="W216" s="395"/>
      <c r="X216" s="395">
        <v>115.56</v>
      </c>
      <c r="Y216" s="395">
        <v>0</v>
      </c>
      <c r="Z216" s="249">
        <v>0.01</v>
      </c>
      <c r="AA216" s="249"/>
      <c r="AB216" s="581">
        <v>51.48</v>
      </c>
      <c r="AC216" s="582"/>
      <c r="AD216" s="395"/>
      <c r="AE216" s="249">
        <v>0</v>
      </c>
      <c r="AF216" s="249"/>
      <c r="AG216" s="395">
        <v>11.34</v>
      </c>
      <c r="AH216" s="395"/>
      <c r="AI216" s="395">
        <v>0.57999999999999996</v>
      </c>
      <c r="AJ216" s="120"/>
    </row>
    <row r="217" spans="1:36" ht="14.4" customHeight="1">
      <c r="A217" s="374">
        <v>407</v>
      </c>
      <c r="B217" s="555" t="s">
        <v>131</v>
      </c>
      <c r="C217" s="556"/>
      <c r="D217" s="557"/>
      <c r="E217" s="555">
        <v>200</v>
      </c>
      <c r="F217" s="557"/>
      <c r="G217" s="555">
        <v>0.2</v>
      </c>
      <c r="H217" s="557"/>
      <c r="I217" s="555">
        <v>0.3</v>
      </c>
      <c r="J217" s="557"/>
      <c r="K217" s="555">
        <v>22.2</v>
      </c>
      <c r="L217" s="557"/>
      <c r="M217" s="555">
        <v>86.4</v>
      </c>
      <c r="N217" s="557"/>
      <c r="O217" s="587">
        <v>0.2</v>
      </c>
      <c r="P217" s="588"/>
      <c r="Q217" s="151">
        <v>4.8</v>
      </c>
      <c r="R217" s="151">
        <v>0.1</v>
      </c>
      <c r="S217" s="587">
        <v>0</v>
      </c>
      <c r="T217" s="588"/>
      <c r="U217" s="587">
        <v>14</v>
      </c>
      <c r="V217" s="588"/>
      <c r="W217" s="151">
        <v>79.3</v>
      </c>
      <c r="X217" s="151">
        <v>28.7</v>
      </c>
      <c r="Y217" s="151">
        <v>0.1</v>
      </c>
      <c r="Z217" s="151">
        <v>0.2</v>
      </c>
      <c r="AA217" s="555">
        <v>202</v>
      </c>
      <c r="AB217" s="556"/>
      <c r="AC217" s="556"/>
      <c r="AD217" s="557"/>
      <c r="AE217" s="587">
        <v>0</v>
      </c>
      <c r="AF217" s="588"/>
      <c r="AG217" s="587">
        <v>10</v>
      </c>
      <c r="AH217" s="588"/>
      <c r="AI217" s="380">
        <v>0.24</v>
      </c>
      <c r="AJ217" s="120"/>
    </row>
    <row r="218" spans="1:36" ht="14.4" customHeight="1">
      <c r="A218" s="411">
        <v>338</v>
      </c>
      <c r="B218" s="412"/>
      <c r="C218" s="81" t="s">
        <v>201</v>
      </c>
      <c r="D218" s="413">
        <v>100</v>
      </c>
      <c r="E218" s="414"/>
      <c r="F218" s="411">
        <v>0.9</v>
      </c>
      <c r="G218" s="412"/>
      <c r="H218" s="415">
        <v>0.2</v>
      </c>
      <c r="I218" s="416"/>
      <c r="J218" s="411">
        <v>8.1</v>
      </c>
      <c r="K218" s="412"/>
      <c r="L218" s="411">
        <v>40</v>
      </c>
      <c r="M218" s="412"/>
      <c r="N218" s="411">
        <v>0.04</v>
      </c>
      <c r="O218" s="412"/>
      <c r="P218" s="39">
        <v>0.03</v>
      </c>
      <c r="Q218" s="39">
        <v>6</v>
      </c>
      <c r="R218" s="411">
        <v>0.05</v>
      </c>
      <c r="S218" s="412"/>
      <c r="T218" s="411">
        <v>0</v>
      </c>
      <c r="U218" s="412"/>
      <c r="V218" s="411">
        <v>34</v>
      </c>
      <c r="W218" s="412"/>
      <c r="X218" s="39">
        <v>23</v>
      </c>
      <c r="Y218" s="39">
        <v>0.02</v>
      </c>
      <c r="Z218" s="411">
        <v>0.05</v>
      </c>
      <c r="AA218" s="417"/>
      <c r="AB218" s="448">
        <v>18.100000000000001</v>
      </c>
      <c r="AC218" s="449"/>
      <c r="AD218" s="418">
        <v>0</v>
      </c>
      <c r="AE218" s="419"/>
      <c r="AF218" s="411">
        <v>13</v>
      </c>
      <c r="AG218" s="412"/>
      <c r="AH218" s="411">
        <v>0.3</v>
      </c>
      <c r="AI218" s="412"/>
      <c r="AJ218" s="120"/>
    </row>
    <row r="219" spans="1:36" ht="14.4" customHeight="1">
      <c r="A219" s="460" t="s">
        <v>4</v>
      </c>
      <c r="B219" s="461"/>
      <c r="C219" s="461"/>
      <c r="D219" s="461"/>
      <c r="E219" s="461"/>
      <c r="F219" s="462"/>
      <c r="G219" s="984">
        <f>G218+G217+G216</f>
        <v>6.8</v>
      </c>
      <c r="H219" s="985"/>
      <c r="I219" s="984">
        <f>I218+I217+I216</f>
        <v>10.280000000000001</v>
      </c>
      <c r="J219" s="985"/>
      <c r="K219" s="984">
        <f>K218+K217+K216</f>
        <v>40</v>
      </c>
      <c r="L219" s="985"/>
      <c r="M219" s="984">
        <f>M218+M217+M216</f>
        <v>274.8</v>
      </c>
      <c r="N219" s="985"/>
      <c r="O219" s="397">
        <f>O218+O217+O216</f>
        <v>0.248</v>
      </c>
      <c r="P219" s="397"/>
      <c r="Q219" s="397">
        <f>Q218+Q217+Q216</f>
        <v>10.872</v>
      </c>
      <c r="R219" s="397">
        <f>R218+R217+R216</f>
        <v>0.22800000000000004</v>
      </c>
      <c r="S219" s="398"/>
      <c r="T219" s="398">
        <f>T218+S217+T216</f>
        <v>6.3E-2</v>
      </c>
      <c r="U219" s="398"/>
      <c r="V219" s="398">
        <f>V218+U217+V216</f>
        <v>215.32</v>
      </c>
      <c r="W219" s="397"/>
      <c r="X219" s="397">
        <f>X218+X217+X216</f>
        <v>167.26</v>
      </c>
      <c r="Y219" s="399">
        <f>Y218+Y217+Y216</f>
        <v>0.12000000000000001</v>
      </c>
      <c r="Z219" s="403">
        <f>Z218+Z217+Z216</f>
        <v>0.26</v>
      </c>
      <c r="AA219" s="398"/>
      <c r="AB219" s="437">
        <f>AB218+AA217+AB216</f>
        <v>271.58</v>
      </c>
      <c r="AC219" s="438"/>
      <c r="AD219" s="397"/>
      <c r="AE219" s="398">
        <f>AE218+AE216+AE217</f>
        <v>0</v>
      </c>
      <c r="AF219" s="398"/>
      <c r="AG219" s="397">
        <f>AG218+AG217+AG216</f>
        <v>21.34</v>
      </c>
      <c r="AH219" s="397"/>
      <c r="AI219" s="397">
        <f>AI218+AI217+AI216</f>
        <v>0.82</v>
      </c>
      <c r="AJ219" s="120"/>
    </row>
    <row r="220" spans="1:36">
      <c r="A220" s="825" t="s">
        <v>5</v>
      </c>
      <c r="B220" s="826"/>
      <c r="C220" s="827"/>
      <c r="D220" s="393"/>
      <c r="E220" s="393"/>
      <c r="F220" s="393"/>
      <c r="G220" s="400">
        <f>G219+F214</f>
        <v>55.45</v>
      </c>
      <c r="H220" s="393"/>
      <c r="I220" s="400">
        <f>I219+H214</f>
        <v>56.38</v>
      </c>
      <c r="J220" s="393"/>
      <c r="K220" s="400">
        <f>K219+J214</f>
        <v>216.2</v>
      </c>
      <c r="L220" s="393"/>
      <c r="M220" s="400">
        <f>M219+L214</f>
        <v>1609.48</v>
      </c>
      <c r="N220" s="393"/>
      <c r="O220" s="400">
        <f>O219+N214</f>
        <v>0.94799999999999995</v>
      </c>
      <c r="P220" s="393"/>
      <c r="Q220" s="400">
        <f>Q219+Q214</f>
        <v>28.972000000000001</v>
      </c>
      <c r="R220" s="400">
        <f>R219+R214</f>
        <v>0.6080000000000001</v>
      </c>
      <c r="S220" s="393"/>
      <c r="T220" s="401">
        <f>T219+T214</f>
        <v>0.29700000000000004</v>
      </c>
      <c r="U220" s="393"/>
      <c r="V220" s="401">
        <f>V219+V214</f>
        <v>888.81999999999994</v>
      </c>
      <c r="W220" s="393"/>
      <c r="X220" s="400">
        <f>X219+X214</f>
        <v>869.86</v>
      </c>
      <c r="Y220" s="402">
        <f>Y219+Y214</f>
        <v>0.52</v>
      </c>
      <c r="Z220" s="401">
        <f>Z219+Z214</f>
        <v>0.96</v>
      </c>
      <c r="AA220" s="393"/>
      <c r="AB220" s="1002">
        <f>AB219+AB214</f>
        <v>859.6400000000001</v>
      </c>
      <c r="AC220" s="827"/>
      <c r="AD220" s="393"/>
      <c r="AE220" s="401">
        <f>AE219+AD214</f>
        <v>0.7</v>
      </c>
      <c r="AF220" s="393"/>
      <c r="AG220" s="400">
        <f>AG219+AF214</f>
        <v>187.54</v>
      </c>
      <c r="AH220" s="393"/>
      <c r="AI220" s="400">
        <f>AI219+AH214</f>
        <v>7.82</v>
      </c>
      <c r="AJ220" s="120"/>
    </row>
    <row r="221" spans="1:36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1"/>
      <c r="AC221" s="120"/>
      <c r="AD221" s="120"/>
      <c r="AE221" s="120"/>
      <c r="AF221" s="120"/>
      <c r="AG221" s="120"/>
      <c r="AH221" s="120"/>
      <c r="AI221" s="120"/>
      <c r="AJ221" s="120"/>
    </row>
    <row r="223" spans="1:36">
      <c r="A223" s="120"/>
      <c r="B223" s="120"/>
      <c r="C223" s="120" t="s">
        <v>137</v>
      </c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1"/>
      <c r="AC223" s="120"/>
      <c r="AD223" s="120"/>
      <c r="AE223" s="120"/>
      <c r="AF223" s="120"/>
      <c r="AG223" s="120"/>
      <c r="AH223" s="120"/>
      <c r="AI223" s="120"/>
    </row>
    <row r="224" spans="1:36">
      <c r="A224" s="987" t="s">
        <v>121</v>
      </c>
      <c r="B224" s="987"/>
      <c r="C224" s="987"/>
      <c r="D224" s="987"/>
      <c r="E224" s="987"/>
      <c r="F224" s="987"/>
      <c r="G224" s="987"/>
      <c r="H224" s="987"/>
      <c r="I224" s="987"/>
      <c r="J224" s="987"/>
      <c r="K224" s="987"/>
      <c r="L224" s="987"/>
      <c r="M224" s="987"/>
      <c r="N224" s="987"/>
      <c r="O224" s="987"/>
      <c r="P224" s="987"/>
      <c r="Q224" s="987"/>
      <c r="R224" s="987"/>
      <c r="S224" s="987"/>
      <c r="T224" s="988" t="s">
        <v>118</v>
      </c>
      <c r="U224" s="988"/>
      <c r="V224" s="988"/>
      <c r="W224" s="988"/>
      <c r="X224" s="988"/>
      <c r="Y224" s="988"/>
      <c r="Z224" s="989" t="s">
        <v>119</v>
      </c>
      <c r="AA224" s="989"/>
      <c r="AB224" s="990" t="s">
        <v>120</v>
      </c>
      <c r="AC224" s="990"/>
      <c r="AD224" s="990"/>
      <c r="AE224" s="990"/>
      <c r="AF224" s="990"/>
      <c r="AG224" s="990"/>
      <c r="AH224" s="990"/>
      <c r="AI224" s="990"/>
    </row>
    <row r="225" spans="1:35">
      <c r="A225" s="971" t="s">
        <v>68</v>
      </c>
      <c r="B225" s="972"/>
      <c r="C225" s="975" t="s">
        <v>69</v>
      </c>
      <c r="D225" s="483" t="s">
        <v>114</v>
      </c>
      <c r="E225" s="485"/>
      <c r="F225" s="439" t="s">
        <v>70</v>
      </c>
      <c r="G225" s="440"/>
      <c r="H225" s="440"/>
      <c r="I225" s="440"/>
      <c r="J225" s="440"/>
      <c r="K225" s="630"/>
      <c r="L225" s="631" t="s">
        <v>122</v>
      </c>
      <c r="M225" s="632"/>
      <c r="N225" s="413" t="s">
        <v>71</v>
      </c>
      <c r="O225" s="547"/>
      <c r="P225" s="547"/>
      <c r="Q225" s="547"/>
      <c r="R225" s="547"/>
      <c r="S225" s="547"/>
      <c r="T225" s="547"/>
      <c r="U225" s="414"/>
      <c r="V225" s="413" t="s">
        <v>72</v>
      </c>
      <c r="W225" s="547"/>
      <c r="X225" s="547"/>
      <c r="Y225" s="547"/>
      <c r="Z225" s="547"/>
      <c r="AA225" s="547"/>
      <c r="AB225" s="547"/>
      <c r="AC225" s="547"/>
      <c r="AD225" s="547"/>
      <c r="AE225" s="547"/>
      <c r="AF225" s="547"/>
      <c r="AG225" s="547"/>
      <c r="AH225" s="547"/>
      <c r="AI225" s="414"/>
    </row>
    <row r="226" spans="1:35" ht="24">
      <c r="A226" s="973"/>
      <c r="B226" s="974"/>
      <c r="C226" s="976"/>
      <c r="D226" s="628"/>
      <c r="E226" s="629"/>
      <c r="F226" s="413" t="s">
        <v>73</v>
      </c>
      <c r="G226" s="414"/>
      <c r="H226" s="413" t="s">
        <v>74</v>
      </c>
      <c r="I226" s="414"/>
      <c r="J226" s="413" t="s">
        <v>75</v>
      </c>
      <c r="K226" s="414"/>
      <c r="L226" s="633"/>
      <c r="M226" s="634"/>
      <c r="N226" s="413" t="s">
        <v>76</v>
      </c>
      <c r="O226" s="414"/>
      <c r="P226" s="7" t="s">
        <v>77</v>
      </c>
      <c r="Q226" s="133" t="s">
        <v>105</v>
      </c>
      <c r="R226" s="967" t="s">
        <v>77</v>
      </c>
      <c r="S226" s="968"/>
      <c r="T226" s="413" t="s">
        <v>106</v>
      </c>
      <c r="U226" s="414"/>
      <c r="V226" s="413" t="s">
        <v>81</v>
      </c>
      <c r="W226" s="414"/>
      <c r="X226" s="7" t="s">
        <v>82</v>
      </c>
      <c r="Y226" s="7" t="s">
        <v>83</v>
      </c>
      <c r="Z226" s="439" t="s">
        <v>84</v>
      </c>
      <c r="AA226" s="440"/>
      <c r="AB226" s="547" t="s">
        <v>85</v>
      </c>
      <c r="AC226" s="414"/>
      <c r="AD226" s="413" t="s">
        <v>86</v>
      </c>
      <c r="AE226" s="414"/>
      <c r="AF226" s="967" t="s">
        <v>87</v>
      </c>
      <c r="AG226" s="968"/>
      <c r="AH226" s="967" t="s">
        <v>88</v>
      </c>
      <c r="AI226" s="968"/>
    </row>
    <row r="227" spans="1:35">
      <c r="A227" s="443">
        <v>1</v>
      </c>
      <c r="B227" s="419"/>
      <c r="C227" s="42">
        <v>2</v>
      </c>
      <c r="D227" s="443">
        <v>3</v>
      </c>
      <c r="E227" s="419"/>
      <c r="F227" s="443">
        <v>4</v>
      </c>
      <c r="G227" s="419"/>
      <c r="H227" s="443">
        <v>5</v>
      </c>
      <c r="I227" s="419"/>
      <c r="J227" s="443">
        <v>6</v>
      </c>
      <c r="K227" s="419"/>
      <c r="L227" s="443">
        <v>7</v>
      </c>
      <c r="M227" s="419"/>
      <c r="N227" s="443">
        <v>8</v>
      </c>
      <c r="O227" s="419"/>
      <c r="P227" s="42">
        <v>9</v>
      </c>
      <c r="Q227" s="65">
        <v>10</v>
      </c>
      <c r="R227" s="441">
        <v>11</v>
      </c>
      <c r="S227" s="442"/>
      <c r="T227" s="443">
        <v>12</v>
      </c>
      <c r="U227" s="419"/>
      <c r="V227" s="443">
        <v>13</v>
      </c>
      <c r="W227" s="419"/>
      <c r="X227" s="65">
        <v>14</v>
      </c>
      <c r="Y227" s="42">
        <v>15</v>
      </c>
      <c r="Z227" s="444">
        <v>16</v>
      </c>
      <c r="AA227" s="445"/>
      <c r="AB227" s="418">
        <v>17</v>
      </c>
      <c r="AC227" s="419"/>
      <c r="AD227" s="443">
        <v>18</v>
      </c>
      <c r="AE227" s="419"/>
      <c r="AF227" s="441">
        <v>19</v>
      </c>
      <c r="AG227" s="442"/>
      <c r="AH227" s="441">
        <v>20</v>
      </c>
      <c r="AI227" s="442"/>
    </row>
    <row r="228" spans="1:35">
      <c r="A228" s="993" t="s">
        <v>89</v>
      </c>
      <c r="B228" s="994"/>
      <c r="C228" s="995"/>
      <c r="D228" s="995"/>
      <c r="E228" s="995"/>
      <c r="F228" s="995"/>
      <c r="G228" s="995"/>
      <c r="H228" s="995"/>
      <c r="I228" s="995"/>
      <c r="J228" s="995"/>
      <c r="K228" s="995"/>
      <c r="L228" s="995"/>
      <c r="M228" s="995"/>
      <c r="N228" s="995"/>
      <c r="O228" s="995"/>
      <c r="P228" s="995"/>
      <c r="Q228" s="995"/>
      <c r="R228" s="995"/>
      <c r="S228" s="995"/>
      <c r="T228" s="995"/>
      <c r="U228" s="995"/>
      <c r="V228" s="995"/>
      <c r="W228" s="995"/>
      <c r="X228" s="995"/>
      <c r="Y228" s="995"/>
      <c r="Z228" s="995"/>
      <c r="AA228" s="995"/>
      <c r="AB228" s="995"/>
      <c r="AC228" s="995"/>
      <c r="AD228" s="995"/>
      <c r="AE228" s="995"/>
      <c r="AF228" s="995"/>
      <c r="AG228" s="995"/>
      <c r="AH228" s="995"/>
      <c r="AI228" s="996"/>
    </row>
    <row r="229" spans="1:35">
      <c r="A229" s="411">
        <v>338</v>
      </c>
      <c r="B229" s="412"/>
      <c r="C229" s="81" t="s">
        <v>201</v>
      </c>
      <c r="D229" s="413">
        <v>100</v>
      </c>
      <c r="E229" s="414"/>
      <c r="F229" s="411">
        <v>0.9</v>
      </c>
      <c r="G229" s="412"/>
      <c r="H229" s="415">
        <v>0.2</v>
      </c>
      <c r="I229" s="416"/>
      <c r="J229" s="411">
        <v>8.1</v>
      </c>
      <c r="K229" s="412"/>
      <c r="L229" s="411">
        <v>40</v>
      </c>
      <c r="M229" s="412"/>
      <c r="N229" s="411">
        <v>0.04</v>
      </c>
      <c r="O229" s="412"/>
      <c r="P229" s="39">
        <v>0.03</v>
      </c>
      <c r="Q229" s="39">
        <v>6</v>
      </c>
      <c r="R229" s="411">
        <v>0.05</v>
      </c>
      <c r="S229" s="412"/>
      <c r="T229" s="411">
        <v>0</v>
      </c>
      <c r="U229" s="412"/>
      <c r="V229" s="411">
        <v>34</v>
      </c>
      <c r="W229" s="412"/>
      <c r="X229" s="39">
        <v>23</v>
      </c>
      <c r="Y229" s="39">
        <v>0.02</v>
      </c>
      <c r="Z229" s="411">
        <v>0.05</v>
      </c>
      <c r="AA229" s="417"/>
      <c r="AB229" s="448">
        <v>18.100000000000001</v>
      </c>
      <c r="AC229" s="449"/>
      <c r="AD229" s="418">
        <v>0</v>
      </c>
      <c r="AE229" s="419"/>
      <c r="AF229" s="411">
        <v>13</v>
      </c>
      <c r="AG229" s="412"/>
      <c r="AH229" s="411">
        <v>0.3</v>
      </c>
      <c r="AI229" s="412"/>
    </row>
    <row r="230" spans="1:35">
      <c r="A230" s="431">
        <v>3.01</v>
      </c>
      <c r="B230" s="432"/>
      <c r="C230" s="235" t="s">
        <v>53</v>
      </c>
      <c r="D230" s="452">
        <v>10</v>
      </c>
      <c r="E230" s="453"/>
      <c r="F230" s="446">
        <v>2.3199999999999998</v>
      </c>
      <c r="G230" s="447"/>
      <c r="H230" s="446">
        <v>2.95</v>
      </c>
      <c r="I230" s="447"/>
      <c r="J230" s="446">
        <v>0</v>
      </c>
      <c r="K230" s="447"/>
      <c r="L230" s="446">
        <v>36.4</v>
      </c>
      <c r="M230" s="447"/>
      <c r="N230" s="977">
        <v>0</v>
      </c>
      <c r="O230" s="978"/>
      <c r="P230" s="309">
        <v>0.03</v>
      </c>
      <c r="Q230" s="309">
        <v>7.0000000000000007E-2</v>
      </c>
      <c r="R230" s="456">
        <v>0.01</v>
      </c>
      <c r="S230" s="457"/>
      <c r="T230" s="456">
        <v>0</v>
      </c>
      <c r="U230" s="457"/>
      <c r="V230" s="458">
        <v>88</v>
      </c>
      <c r="W230" s="459"/>
      <c r="X230" s="310">
        <v>50</v>
      </c>
      <c r="Y230" s="311">
        <v>0</v>
      </c>
      <c r="Z230" s="454">
        <v>0.01</v>
      </c>
      <c r="AA230" s="455"/>
      <c r="AB230" s="589">
        <v>8.8000000000000007</v>
      </c>
      <c r="AC230" s="459"/>
      <c r="AD230" s="458">
        <v>0</v>
      </c>
      <c r="AE230" s="459"/>
      <c r="AF230" s="456">
        <v>3.5</v>
      </c>
      <c r="AG230" s="457"/>
      <c r="AH230" s="456">
        <v>0.1</v>
      </c>
      <c r="AI230" s="457"/>
    </row>
    <row r="231" spans="1:35" ht="24">
      <c r="A231" s="431">
        <v>181</v>
      </c>
      <c r="B231" s="432"/>
      <c r="C231" s="116" t="s">
        <v>185</v>
      </c>
      <c r="D231" s="433">
        <v>200</v>
      </c>
      <c r="E231" s="434"/>
      <c r="F231" s="435">
        <v>7.1</v>
      </c>
      <c r="G231" s="436"/>
      <c r="H231" s="435">
        <v>11.6</v>
      </c>
      <c r="I231" s="436"/>
      <c r="J231" s="435">
        <v>31.06</v>
      </c>
      <c r="K231" s="436"/>
      <c r="L231" s="435">
        <v>257.63</v>
      </c>
      <c r="M231" s="436"/>
      <c r="N231" s="435">
        <v>0.1</v>
      </c>
      <c r="O231" s="436"/>
      <c r="P231" s="55">
        <v>0.24</v>
      </c>
      <c r="Q231" s="55">
        <v>0.09</v>
      </c>
      <c r="R231" s="639">
        <v>1.2E-2</v>
      </c>
      <c r="S231" s="640"/>
      <c r="T231" s="435">
        <v>7.0000000000000007E-2</v>
      </c>
      <c r="U231" s="436"/>
      <c r="V231" s="435">
        <v>187.76</v>
      </c>
      <c r="W231" s="436"/>
      <c r="X231" s="55">
        <v>124.5</v>
      </c>
      <c r="Y231" s="302">
        <v>2.5000000000000001E-2</v>
      </c>
      <c r="Z231" s="450">
        <v>0.02</v>
      </c>
      <c r="AA231" s="451"/>
      <c r="AB231" s="638">
        <v>83.48</v>
      </c>
      <c r="AC231" s="436"/>
      <c r="AD231" s="639">
        <v>0.09</v>
      </c>
      <c r="AE231" s="640"/>
      <c r="AF231" s="435">
        <v>26.14</v>
      </c>
      <c r="AG231" s="436"/>
      <c r="AH231" s="435">
        <v>0.41</v>
      </c>
      <c r="AI231" s="436"/>
    </row>
    <row r="232" spans="1:35" ht="14.4" customHeight="1">
      <c r="A232" s="443">
        <v>693</v>
      </c>
      <c r="B232" s="419"/>
      <c r="C232" s="81" t="s">
        <v>196</v>
      </c>
      <c r="D232" s="443">
        <v>200</v>
      </c>
      <c r="E232" s="419"/>
      <c r="F232" s="415">
        <v>4.7</v>
      </c>
      <c r="G232" s="416"/>
      <c r="H232" s="411">
        <v>5.15</v>
      </c>
      <c r="I232" s="412"/>
      <c r="J232" s="411">
        <v>22.58</v>
      </c>
      <c r="K232" s="412"/>
      <c r="L232" s="443">
        <v>151</v>
      </c>
      <c r="M232" s="419"/>
      <c r="N232" s="443">
        <v>0</v>
      </c>
      <c r="O232" s="419"/>
      <c r="P232" s="39">
        <v>0.23</v>
      </c>
      <c r="Q232" s="39">
        <v>1.95</v>
      </c>
      <c r="R232" s="590">
        <v>0.05</v>
      </c>
      <c r="S232" s="591"/>
      <c r="T232" s="411">
        <v>0.05</v>
      </c>
      <c r="U232" s="412"/>
      <c r="V232" s="411">
        <v>152.19999999999999</v>
      </c>
      <c r="W232" s="412"/>
      <c r="X232" s="39">
        <v>124.5</v>
      </c>
      <c r="Y232" s="361">
        <v>0</v>
      </c>
      <c r="Z232" s="520">
        <v>0</v>
      </c>
      <c r="AA232" s="520"/>
      <c r="AB232" s="448">
        <v>149.63</v>
      </c>
      <c r="AC232" s="449"/>
      <c r="AD232" s="417">
        <v>0.19</v>
      </c>
      <c r="AE232" s="412"/>
      <c r="AF232" s="415">
        <v>21.3</v>
      </c>
      <c r="AG232" s="416"/>
      <c r="AH232" s="411">
        <v>0.4</v>
      </c>
      <c r="AI232" s="412"/>
    </row>
    <row r="233" spans="1:35" ht="14.4" customHeight="1">
      <c r="A233" s="55" t="s">
        <v>7</v>
      </c>
      <c r="B233" s="465" t="s">
        <v>59</v>
      </c>
      <c r="C233" s="425"/>
      <c r="D233" s="426"/>
      <c r="E233" s="433">
        <v>60</v>
      </c>
      <c r="F233" s="434"/>
      <c r="G233" s="435">
        <v>4.5</v>
      </c>
      <c r="H233" s="436"/>
      <c r="I233" s="435">
        <v>1.7</v>
      </c>
      <c r="J233" s="436"/>
      <c r="K233" s="435">
        <v>17.7</v>
      </c>
      <c r="L233" s="436"/>
      <c r="M233" s="463">
        <v>157.19999999999999</v>
      </c>
      <c r="N233" s="464"/>
      <c r="O233" s="435">
        <v>0.16</v>
      </c>
      <c r="P233" s="436"/>
      <c r="Q233" s="55">
        <v>0.05</v>
      </c>
      <c r="R233" s="55">
        <v>0</v>
      </c>
      <c r="S233" s="463">
        <v>0</v>
      </c>
      <c r="T233" s="464"/>
      <c r="U233" s="463">
        <v>19</v>
      </c>
      <c r="V233" s="464"/>
      <c r="W233" s="463">
        <v>85</v>
      </c>
      <c r="X233" s="464"/>
      <c r="Y233" s="247">
        <v>0</v>
      </c>
      <c r="Z233" s="199">
        <v>0</v>
      </c>
      <c r="AA233" s="732">
        <v>92</v>
      </c>
      <c r="AB233" s="733"/>
      <c r="AC233" s="733"/>
      <c r="AD233" s="734"/>
      <c r="AE233" s="735">
        <v>0</v>
      </c>
      <c r="AF233" s="736"/>
      <c r="AG233" s="463">
        <v>13.65</v>
      </c>
      <c r="AH233" s="464"/>
      <c r="AI233" s="301">
        <v>1.2</v>
      </c>
    </row>
    <row r="234" spans="1:35">
      <c r="A234" s="465" t="s">
        <v>91</v>
      </c>
      <c r="B234" s="425"/>
      <c r="C234" s="425"/>
      <c r="D234" s="425"/>
      <c r="E234" s="426"/>
      <c r="F234" s="435">
        <f>G233+F232+F231+F230+F229</f>
        <v>19.519999999999996</v>
      </c>
      <c r="G234" s="436"/>
      <c r="H234" s="435">
        <f>I233+H232+H231+H230</f>
        <v>21.4</v>
      </c>
      <c r="I234" s="436"/>
      <c r="J234" s="435">
        <f>K233+J232+J231+J230+J229</f>
        <v>79.44</v>
      </c>
      <c r="K234" s="436"/>
      <c r="L234" s="435">
        <f>M233+L232+L231+L230+L229</f>
        <v>642.2299999999999</v>
      </c>
      <c r="M234" s="436"/>
      <c r="N234" s="435">
        <f>O233+N232+N231+N230</f>
        <v>0.26</v>
      </c>
      <c r="O234" s="436"/>
      <c r="P234" s="55">
        <v>0.38</v>
      </c>
      <c r="Q234" s="55">
        <f>Q233+Q232+Q231+Q230</f>
        <v>2.1599999999999997</v>
      </c>
      <c r="R234" s="435">
        <f>R233+R232+R231+R230</f>
        <v>7.1999999999999995E-2</v>
      </c>
      <c r="S234" s="436"/>
      <c r="T234" s="435">
        <f>S233+T232+T231+T230</f>
        <v>0.12000000000000001</v>
      </c>
      <c r="U234" s="919"/>
      <c r="V234" s="435">
        <f>U233+V232+V231+V230</f>
        <v>446.96</v>
      </c>
      <c r="W234" s="436"/>
      <c r="X234" s="55">
        <f>W233+X232+X231+X230</f>
        <v>384</v>
      </c>
      <c r="Y234" s="301">
        <f>Y233+Y231+Y232+Y230</f>
        <v>2.5000000000000001E-2</v>
      </c>
      <c r="Z234" s="920">
        <f>Z233+Z232+Z231+Z230</f>
        <v>0.03</v>
      </c>
      <c r="AA234" s="921"/>
      <c r="AB234" s="638">
        <f>AA233+AB232+AB231+AB230</f>
        <v>333.91</v>
      </c>
      <c r="AC234" s="436"/>
      <c r="AD234" s="735">
        <f>AE233+AD232+AD231+AD230</f>
        <v>0.28000000000000003</v>
      </c>
      <c r="AE234" s="919"/>
      <c r="AF234" s="435">
        <f>AG233+AF231+AF230</f>
        <v>43.29</v>
      </c>
      <c r="AG234" s="436"/>
      <c r="AH234" s="435">
        <f>AI233+AH232+AH231+AH230</f>
        <v>2.1100000000000003</v>
      </c>
      <c r="AI234" s="436"/>
    </row>
    <row r="235" spans="1:35">
      <c r="A235" s="729" t="s">
        <v>134</v>
      </c>
      <c r="B235" s="730"/>
      <c r="C235" s="730"/>
      <c r="D235" s="730"/>
      <c r="E235" s="730"/>
      <c r="F235" s="730"/>
      <c r="G235" s="730"/>
      <c r="H235" s="730"/>
      <c r="I235" s="730"/>
      <c r="J235" s="730"/>
      <c r="K235" s="730"/>
      <c r="L235" s="730"/>
      <c r="M235" s="730"/>
      <c r="N235" s="730"/>
      <c r="O235" s="730"/>
      <c r="P235" s="730"/>
      <c r="Q235" s="730"/>
      <c r="R235" s="730"/>
      <c r="S235" s="730"/>
      <c r="T235" s="730"/>
      <c r="U235" s="730"/>
      <c r="V235" s="730"/>
      <c r="W235" s="730"/>
      <c r="X235" s="730"/>
      <c r="Y235" s="730"/>
      <c r="Z235" s="730"/>
      <c r="AA235" s="730"/>
      <c r="AB235" s="730"/>
      <c r="AC235" s="730"/>
      <c r="AD235" s="730"/>
      <c r="AE235" s="730"/>
      <c r="AF235" s="730"/>
      <c r="AG235" s="730"/>
      <c r="AH235" s="730"/>
      <c r="AI235" s="731"/>
    </row>
    <row r="236" spans="1:35" ht="14.4" customHeight="1">
      <c r="A236" s="55">
        <v>38.26</v>
      </c>
      <c r="B236" s="726" t="s">
        <v>97</v>
      </c>
      <c r="C236" s="727"/>
      <c r="D236" s="728"/>
      <c r="E236" s="443">
        <v>60</v>
      </c>
      <c r="F236" s="419"/>
      <c r="G236" s="411">
        <v>0.34</v>
      </c>
      <c r="H236" s="412"/>
      <c r="I236" s="411">
        <v>2.0499999999999998</v>
      </c>
      <c r="J236" s="412"/>
      <c r="K236" s="411">
        <v>1.74</v>
      </c>
      <c r="L236" s="412"/>
      <c r="M236" s="411">
        <v>28.09</v>
      </c>
      <c r="N236" s="412"/>
      <c r="O236" s="411">
        <v>0.03</v>
      </c>
      <c r="P236" s="412"/>
      <c r="Q236" s="39">
        <v>0.01</v>
      </c>
      <c r="R236" s="39">
        <v>8.91</v>
      </c>
      <c r="S236" s="411">
        <v>0.32</v>
      </c>
      <c r="T236" s="412"/>
      <c r="U236" s="411">
        <v>0</v>
      </c>
      <c r="V236" s="412"/>
      <c r="W236" s="411">
        <v>12.84</v>
      </c>
      <c r="X236" s="412"/>
      <c r="Y236" s="39">
        <v>8.93</v>
      </c>
      <c r="Z236" s="46">
        <v>0.01</v>
      </c>
      <c r="AA236" s="496">
        <v>0.19</v>
      </c>
      <c r="AB236" s="497"/>
      <c r="AC236" s="496">
        <v>61.37</v>
      </c>
      <c r="AD236" s="497"/>
      <c r="AE236" s="585">
        <v>1.4E-3</v>
      </c>
      <c r="AF236" s="586"/>
      <c r="AG236" s="496">
        <v>9.82</v>
      </c>
      <c r="AH236" s="497"/>
      <c r="AI236" s="190">
        <v>0.28999999999999998</v>
      </c>
    </row>
    <row r="237" spans="1:35" ht="26.4" customHeight="1">
      <c r="A237" s="606">
        <v>73</v>
      </c>
      <c r="B237" s="607"/>
      <c r="C237" s="81" t="s">
        <v>103</v>
      </c>
      <c r="D237" s="413" t="s">
        <v>24</v>
      </c>
      <c r="E237" s="414"/>
      <c r="F237" s="415">
        <v>1.6</v>
      </c>
      <c r="G237" s="416"/>
      <c r="H237" s="411">
        <v>5.36</v>
      </c>
      <c r="I237" s="412"/>
      <c r="J237" s="415">
        <v>6.52</v>
      </c>
      <c r="K237" s="416"/>
      <c r="L237" s="834">
        <v>94.75</v>
      </c>
      <c r="M237" s="835"/>
      <c r="N237" s="486">
        <v>0.05</v>
      </c>
      <c r="O237" s="487"/>
      <c r="P237" s="41">
        <v>3.7999999999999999E-2</v>
      </c>
      <c r="Q237" s="40">
        <v>12.6</v>
      </c>
      <c r="R237" s="515">
        <v>0</v>
      </c>
      <c r="S237" s="516"/>
      <c r="T237" s="443">
        <v>0</v>
      </c>
      <c r="U237" s="419"/>
      <c r="V237" s="415">
        <v>39.4</v>
      </c>
      <c r="W237" s="416"/>
      <c r="X237" s="40">
        <v>39.200000000000003</v>
      </c>
      <c r="Y237" s="111">
        <v>1.02</v>
      </c>
      <c r="Z237" s="520">
        <v>0.14000000000000001</v>
      </c>
      <c r="AA237" s="520"/>
      <c r="AB237" s="417">
        <v>17.170000000000002</v>
      </c>
      <c r="AC237" s="412"/>
      <c r="AD237" s="515">
        <v>0.4</v>
      </c>
      <c r="AE237" s="516"/>
      <c r="AF237" s="415">
        <v>17.55</v>
      </c>
      <c r="AG237" s="416"/>
      <c r="AH237" s="411">
        <v>1.2</v>
      </c>
      <c r="AI237" s="412"/>
    </row>
    <row r="238" spans="1:35">
      <c r="A238" s="55">
        <v>288</v>
      </c>
      <c r="B238" s="465" t="s">
        <v>156</v>
      </c>
      <c r="C238" s="425"/>
      <c r="D238" s="426"/>
      <c r="E238" s="443">
        <v>100</v>
      </c>
      <c r="F238" s="419"/>
      <c r="G238" s="606">
        <v>15.4</v>
      </c>
      <c r="H238" s="607"/>
      <c r="I238" s="411">
        <v>13.7</v>
      </c>
      <c r="J238" s="412"/>
      <c r="K238" s="411">
        <v>1.53</v>
      </c>
      <c r="L238" s="412"/>
      <c r="M238" s="518">
        <v>187.7</v>
      </c>
      <c r="N238" s="519"/>
      <c r="O238" s="518">
        <v>0.05</v>
      </c>
      <c r="P238" s="519"/>
      <c r="Q238" s="117">
        <v>0.12</v>
      </c>
      <c r="R238" s="117">
        <v>0.75</v>
      </c>
      <c r="S238" s="518">
        <v>2E-3</v>
      </c>
      <c r="T238" s="519"/>
      <c r="U238" s="443">
        <v>2.78</v>
      </c>
      <c r="V238" s="419"/>
      <c r="W238" s="411">
        <v>139.5</v>
      </c>
      <c r="X238" s="412"/>
      <c r="Y238" s="188">
        <v>0.01</v>
      </c>
      <c r="Z238" s="196">
        <v>0.01</v>
      </c>
      <c r="AA238" s="241">
        <v>9.2999999999999999E-2</v>
      </c>
      <c r="AB238" s="417">
        <v>19.3</v>
      </c>
      <c r="AC238" s="417"/>
      <c r="AD238" s="412"/>
      <c r="AE238" s="917">
        <v>4.2000000000000003E-2</v>
      </c>
      <c r="AF238" s="918"/>
      <c r="AG238" s="915">
        <v>16.54</v>
      </c>
      <c r="AH238" s="916"/>
      <c r="AI238" s="197">
        <v>1.4</v>
      </c>
    </row>
    <row r="239" spans="1:35">
      <c r="A239" s="606">
        <v>13</v>
      </c>
      <c r="B239" s="607"/>
      <c r="C239" s="81" t="s">
        <v>181</v>
      </c>
      <c r="D239" s="443">
        <v>150</v>
      </c>
      <c r="E239" s="419"/>
      <c r="F239" s="411">
        <v>10.8</v>
      </c>
      <c r="G239" s="412"/>
      <c r="H239" s="411">
        <v>2.85</v>
      </c>
      <c r="I239" s="412"/>
      <c r="J239" s="411">
        <v>23.8</v>
      </c>
      <c r="K239" s="412"/>
      <c r="L239" s="604">
        <v>178.6</v>
      </c>
      <c r="M239" s="605"/>
      <c r="N239" s="411">
        <v>0.35</v>
      </c>
      <c r="O239" s="412"/>
      <c r="P239" s="39">
        <v>0.14000000000000001</v>
      </c>
      <c r="Q239" s="42">
        <v>0</v>
      </c>
      <c r="R239" s="411">
        <v>0.03</v>
      </c>
      <c r="S239" s="412"/>
      <c r="T239" s="411">
        <v>0.03</v>
      </c>
      <c r="U239" s="412"/>
      <c r="V239" s="411">
        <v>66.31</v>
      </c>
      <c r="W239" s="412"/>
      <c r="X239" s="39">
        <v>161.03</v>
      </c>
      <c r="Y239" s="98">
        <v>0.05</v>
      </c>
      <c r="Z239" s="641">
        <v>0.02</v>
      </c>
      <c r="AA239" s="641"/>
      <c r="AB239" s="417">
        <v>65.540000000000006</v>
      </c>
      <c r="AC239" s="412"/>
      <c r="AD239" s="411">
        <v>0.08</v>
      </c>
      <c r="AE239" s="412"/>
      <c r="AF239" s="411">
        <v>42</v>
      </c>
      <c r="AG239" s="412"/>
      <c r="AH239" s="411">
        <v>0.98</v>
      </c>
      <c r="AI239" s="412"/>
    </row>
    <row r="240" spans="1:35">
      <c r="A240" s="606">
        <v>375.01</v>
      </c>
      <c r="B240" s="607"/>
      <c r="C240" s="81" t="s">
        <v>90</v>
      </c>
      <c r="D240" s="443">
        <v>200</v>
      </c>
      <c r="E240" s="419"/>
      <c r="F240" s="411">
        <v>0.24</v>
      </c>
      <c r="G240" s="412"/>
      <c r="H240" s="411">
        <v>0.06</v>
      </c>
      <c r="I240" s="412"/>
      <c r="J240" s="411">
        <v>15.22</v>
      </c>
      <c r="K240" s="412"/>
      <c r="L240" s="604">
        <v>58.58</v>
      </c>
      <c r="M240" s="605"/>
      <c r="N240" s="411">
        <v>0.06</v>
      </c>
      <c r="O240" s="412"/>
      <c r="P240" s="39">
        <v>0.01</v>
      </c>
      <c r="Q240" s="40">
        <v>1.7</v>
      </c>
      <c r="R240" s="443">
        <v>0</v>
      </c>
      <c r="S240" s="419"/>
      <c r="T240" s="443">
        <v>0</v>
      </c>
      <c r="U240" s="419"/>
      <c r="V240" s="411">
        <v>8.0500000000000007</v>
      </c>
      <c r="W240" s="412"/>
      <c r="X240" s="39">
        <v>9.7799999999999994</v>
      </c>
      <c r="Y240" s="102">
        <v>0.1</v>
      </c>
      <c r="Z240" s="641">
        <v>0.02</v>
      </c>
      <c r="AA240" s="641"/>
      <c r="AB240" s="417">
        <v>31.77</v>
      </c>
      <c r="AC240" s="412"/>
      <c r="AD240" s="443">
        <v>0</v>
      </c>
      <c r="AE240" s="419"/>
      <c r="AF240" s="411">
        <v>5.24</v>
      </c>
      <c r="AG240" s="412"/>
      <c r="AH240" s="411">
        <v>0.87</v>
      </c>
      <c r="AI240" s="412"/>
    </row>
    <row r="241" spans="1:35" ht="14.4" customHeight="1">
      <c r="A241" s="9" t="s">
        <v>7</v>
      </c>
      <c r="B241" s="465" t="s">
        <v>48</v>
      </c>
      <c r="C241" s="425"/>
      <c r="D241" s="426"/>
      <c r="E241" s="422">
        <v>50</v>
      </c>
      <c r="F241" s="423"/>
      <c r="G241" s="420">
        <v>1.53</v>
      </c>
      <c r="H241" s="421"/>
      <c r="I241" s="420">
        <v>0.3</v>
      </c>
      <c r="J241" s="421"/>
      <c r="K241" s="420">
        <v>19.100000000000001</v>
      </c>
      <c r="L241" s="421"/>
      <c r="M241" s="784">
        <v>90</v>
      </c>
      <c r="N241" s="785"/>
      <c r="O241" s="420">
        <v>0.12</v>
      </c>
      <c r="P241" s="421"/>
      <c r="Q241" s="9">
        <v>0</v>
      </c>
      <c r="R241" s="8">
        <v>0.06</v>
      </c>
      <c r="S241" s="422">
        <v>0</v>
      </c>
      <c r="T241" s="423"/>
      <c r="U241" s="422">
        <v>24.5</v>
      </c>
      <c r="V241" s="423"/>
      <c r="W241" s="420">
        <v>110.6</v>
      </c>
      <c r="X241" s="421"/>
      <c r="Y241" s="10">
        <v>1.7000000000000001E-2</v>
      </c>
      <c r="Z241" s="17">
        <v>0</v>
      </c>
      <c r="AA241" s="498">
        <v>17.100000000000001</v>
      </c>
      <c r="AB241" s="499"/>
      <c r="AC241" s="499"/>
      <c r="AD241" s="500"/>
      <c r="AE241" s="420">
        <v>0</v>
      </c>
      <c r="AF241" s="421"/>
      <c r="AG241" s="427">
        <v>32.9</v>
      </c>
      <c r="AH241" s="428"/>
      <c r="AI241" s="312">
        <v>1.33</v>
      </c>
    </row>
    <row r="242" spans="1:35">
      <c r="A242" s="70" t="s">
        <v>7</v>
      </c>
      <c r="B242" s="465" t="s">
        <v>8</v>
      </c>
      <c r="C242" s="425"/>
      <c r="D242" s="426"/>
      <c r="E242" s="443">
        <v>30</v>
      </c>
      <c r="F242" s="419"/>
      <c r="G242" s="478">
        <v>1.58</v>
      </c>
      <c r="H242" s="479"/>
      <c r="I242" s="478">
        <v>0.2</v>
      </c>
      <c r="J242" s="479"/>
      <c r="K242" s="518">
        <v>9.66</v>
      </c>
      <c r="L242" s="519"/>
      <c r="M242" s="518">
        <v>46.76</v>
      </c>
      <c r="N242" s="519"/>
      <c r="O242" s="536">
        <v>0.04</v>
      </c>
      <c r="P242" s="479"/>
      <c r="Q242" s="130">
        <v>0.06</v>
      </c>
      <c r="R242" s="70">
        <v>0</v>
      </c>
      <c r="S242" s="478">
        <v>0</v>
      </c>
      <c r="T242" s="479"/>
      <c r="U242" s="478">
        <v>4.5999999999999996</v>
      </c>
      <c r="V242" s="479"/>
      <c r="W242" s="70">
        <v>17.399999999999999</v>
      </c>
      <c r="X242" s="70">
        <v>17.399999999999999</v>
      </c>
      <c r="Y242" s="70">
        <v>0</v>
      </c>
      <c r="Z242" s="70">
        <v>0</v>
      </c>
      <c r="AA242" s="131">
        <v>0</v>
      </c>
      <c r="AB242" s="643">
        <v>76.8</v>
      </c>
      <c r="AC242" s="643"/>
      <c r="AD242" s="132"/>
      <c r="AE242" s="478">
        <v>0</v>
      </c>
      <c r="AF242" s="479"/>
      <c r="AG242" s="478">
        <v>6.6</v>
      </c>
      <c r="AH242" s="479"/>
      <c r="AI242" s="112">
        <v>0.22</v>
      </c>
    </row>
    <row r="243" spans="1:35">
      <c r="A243" s="443" t="s">
        <v>16</v>
      </c>
      <c r="B243" s="419"/>
      <c r="C243" s="81" t="s">
        <v>144</v>
      </c>
      <c r="D243" s="443">
        <v>25</v>
      </c>
      <c r="E243" s="419"/>
      <c r="F243" s="415">
        <v>0.25</v>
      </c>
      <c r="G243" s="416"/>
      <c r="H243" s="411">
        <v>1.5</v>
      </c>
      <c r="I243" s="412"/>
      <c r="J243" s="415">
        <v>20.7</v>
      </c>
      <c r="K243" s="416"/>
      <c r="L243" s="415">
        <v>105</v>
      </c>
      <c r="M243" s="416"/>
      <c r="N243" s="411">
        <v>0.02</v>
      </c>
      <c r="O243" s="412"/>
      <c r="P243" s="39">
        <v>0.01</v>
      </c>
      <c r="Q243" s="42">
        <v>0.01</v>
      </c>
      <c r="R243" s="415">
        <v>0</v>
      </c>
      <c r="S243" s="416"/>
      <c r="T243" s="518">
        <v>0.1</v>
      </c>
      <c r="U243" s="519"/>
      <c r="V243" s="415">
        <v>0</v>
      </c>
      <c r="W243" s="416"/>
      <c r="X243" s="40">
        <v>7.4</v>
      </c>
      <c r="Y243" s="40">
        <v>15.7</v>
      </c>
      <c r="Z243" s="415">
        <v>0</v>
      </c>
      <c r="AA243" s="537"/>
      <c r="AB243" s="507">
        <v>7.2</v>
      </c>
      <c r="AC243" s="508"/>
      <c r="AD243" s="443">
        <v>0</v>
      </c>
      <c r="AE243" s="419"/>
      <c r="AF243" s="415">
        <v>0.2</v>
      </c>
      <c r="AG243" s="416"/>
      <c r="AH243" s="411">
        <v>0.18</v>
      </c>
      <c r="AI243" s="412"/>
    </row>
    <row r="244" spans="1:35">
      <c r="A244" s="465" t="s">
        <v>179</v>
      </c>
      <c r="B244" s="425"/>
      <c r="C244" s="425"/>
      <c r="D244" s="425"/>
      <c r="E244" s="426"/>
      <c r="F244" s="415">
        <f>F243+G242+G241+F240+F239+G238+G236+F237</f>
        <v>31.740000000000006</v>
      </c>
      <c r="G244" s="416"/>
      <c r="H244" s="415">
        <f>H243+I242+I241+H240+H239+I238+H237+I236</f>
        <v>26.02</v>
      </c>
      <c r="I244" s="416"/>
      <c r="J244" s="415">
        <f>J243+K242+K241+J240+J239+K238+J237+K236</f>
        <v>98.27</v>
      </c>
      <c r="K244" s="416"/>
      <c r="L244" s="724">
        <f>L243+M242+M241+L240+L239+M238+L237+M236</f>
        <v>789.4799999999999</v>
      </c>
      <c r="M244" s="725"/>
      <c r="N244" s="411">
        <v>0.64</v>
      </c>
      <c r="O244" s="412"/>
      <c r="P244" s="40">
        <v>0.4</v>
      </c>
      <c r="Q244" s="40">
        <f>Q243+Q242+Q240+Q238+Q236</f>
        <v>1.9000000000000001</v>
      </c>
      <c r="R244" s="415">
        <f>R243+R242+R241+R240+R239+R238+R236</f>
        <v>9.75</v>
      </c>
      <c r="S244" s="416"/>
      <c r="T244" s="415">
        <v>0</v>
      </c>
      <c r="U244" s="416"/>
      <c r="V244" s="415">
        <f>V243+U242+V239+V238+V237+V236</f>
        <v>110.31</v>
      </c>
      <c r="W244" s="416"/>
      <c r="X244" s="40">
        <f>X243+X241+X240+X239+X238+X237+X236</f>
        <v>217.41000000000003</v>
      </c>
      <c r="Y244" s="102">
        <v>0.2</v>
      </c>
      <c r="Z244" s="520">
        <f>Z243+Z241+Z240+Z239+Z238+Z237+Z236</f>
        <v>0.2</v>
      </c>
      <c r="AA244" s="520"/>
      <c r="AB244" s="723">
        <f>AB243+AC241+AB240+AB239+AB238+AB237+AC236</f>
        <v>202.35000000000002</v>
      </c>
      <c r="AC244" s="416"/>
      <c r="AD244" s="415">
        <f>AD243+AE242+AE241+AD240+AD239+AD238+AD236</f>
        <v>0.08</v>
      </c>
      <c r="AE244" s="416"/>
      <c r="AF244" s="415">
        <f>AF243+AG242+AG241+AF240+AF239+AF238+AF236</f>
        <v>86.94</v>
      </c>
      <c r="AG244" s="416"/>
      <c r="AH244" s="415">
        <f>AH243+AI242+AI241+AH240+AH239+AH238+AH237+AH236</f>
        <v>4.78</v>
      </c>
      <c r="AI244" s="416"/>
    </row>
    <row r="245" spans="1:35">
      <c r="A245" s="483" t="s">
        <v>180</v>
      </c>
      <c r="B245" s="484"/>
      <c r="C245" s="484"/>
      <c r="D245" s="484"/>
      <c r="E245" s="485"/>
      <c r="F245" s="469">
        <f>F244+F234</f>
        <v>51.260000000000005</v>
      </c>
      <c r="G245" s="470"/>
      <c r="H245" s="469">
        <f>H244+H234</f>
        <v>47.42</v>
      </c>
      <c r="I245" s="470"/>
      <c r="J245" s="469">
        <f>J244+J243+K242+K241+J240+J239+K238+J237+K236</f>
        <v>196.54000000000002</v>
      </c>
      <c r="K245" s="470"/>
      <c r="L245" s="523">
        <f>L244+L234</f>
        <v>1431.7099999999998</v>
      </c>
      <c r="M245" s="524"/>
      <c r="N245" s="469">
        <v>0.9</v>
      </c>
      <c r="O245" s="470"/>
      <c r="P245" s="45">
        <v>0.8</v>
      </c>
      <c r="Q245" s="134">
        <f>Q244+Q234</f>
        <v>4.0599999999999996</v>
      </c>
      <c r="R245" s="469">
        <f>R244+R234</f>
        <v>9.8219999999999992</v>
      </c>
      <c r="S245" s="470"/>
      <c r="T245" s="469">
        <v>0.1</v>
      </c>
      <c r="U245" s="470"/>
      <c r="V245" s="469">
        <f>V244+V234</f>
        <v>557.27</v>
      </c>
      <c r="W245" s="470"/>
      <c r="X245" s="45">
        <f>X244+X234</f>
        <v>601.41000000000008</v>
      </c>
      <c r="Y245" s="107">
        <v>0.3</v>
      </c>
      <c r="Z245" s="520">
        <f>Z244+Z234</f>
        <v>0.23</v>
      </c>
      <c r="AA245" s="520"/>
      <c r="AB245" s="722">
        <f>AB244+AB234</f>
        <v>536.26</v>
      </c>
      <c r="AC245" s="495"/>
      <c r="AD245" s="469">
        <f>AD244+AD234</f>
        <v>0.36000000000000004</v>
      </c>
      <c r="AE245" s="470"/>
      <c r="AF245" s="469">
        <f>AF244+AF234</f>
        <v>130.22999999999999</v>
      </c>
      <c r="AG245" s="470"/>
      <c r="AH245" s="469">
        <f>AH244+AH234</f>
        <v>6.8900000000000006</v>
      </c>
      <c r="AI245" s="470"/>
    </row>
    <row r="246" spans="1:35">
      <c r="A246" s="404" t="s">
        <v>9</v>
      </c>
      <c r="B246" s="135"/>
      <c r="C246" s="135"/>
      <c r="D246" s="135"/>
      <c r="E246" s="136"/>
      <c r="F246" s="124"/>
      <c r="G246" s="480"/>
      <c r="H246" s="481"/>
      <c r="I246" s="481"/>
      <c r="J246" s="481"/>
      <c r="K246" s="481"/>
      <c r="L246" s="481"/>
      <c r="M246" s="481"/>
      <c r="N246" s="481"/>
      <c r="O246" s="481"/>
      <c r="P246" s="481"/>
      <c r="Q246" s="481"/>
      <c r="R246" s="481"/>
      <c r="S246" s="481"/>
      <c r="T246" s="481"/>
      <c r="U246" s="481"/>
      <c r="V246" s="481"/>
      <c r="W246" s="481"/>
      <c r="X246" s="481"/>
      <c r="Y246" s="481"/>
      <c r="Z246" s="481"/>
      <c r="AA246" s="481"/>
      <c r="AB246" s="481"/>
      <c r="AC246" s="481"/>
      <c r="AD246" s="481"/>
      <c r="AE246" s="481"/>
      <c r="AF246" s="481"/>
      <c r="AG246" s="481"/>
      <c r="AH246" s="481"/>
      <c r="AI246" s="482"/>
    </row>
    <row r="247" spans="1:35" ht="14.4" customHeight="1">
      <c r="A247" s="69" t="s">
        <v>16</v>
      </c>
      <c r="B247" s="645" t="s">
        <v>204</v>
      </c>
      <c r="C247" s="646"/>
      <c r="D247" s="647"/>
      <c r="E247" s="652">
        <v>30</v>
      </c>
      <c r="F247" s="653"/>
      <c r="G247" s="654">
        <v>2.4</v>
      </c>
      <c r="H247" s="655"/>
      <c r="I247" s="521">
        <v>5.0999999999999996</v>
      </c>
      <c r="J247" s="522"/>
      <c r="K247" s="654">
        <v>21</v>
      </c>
      <c r="L247" s="655"/>
      <c r="M247" s="521">
        <v>135</v>
      </c>
      <c r="N247" s="522"/>
      <c r="O247" s="656">
        <v>0.02</v>
      </c>
      <c r="P247" s="657"/>
      <c r="Q247" s="69">
        <v>0</v>
      </c>
      <c r="R247" s="228">
        <v>0.01</v>
      </c>
      <c r="S247" s="521">
        <v>0</v>
      </c>
      <c r="T247" s="522"/>
      <c r="U247" s="521">
        <v>8.1999999999999993</v>
      </c>
      <c r="V247" s="522"/>
      <c r="W247" s="213">
        <v>17.399999999999999</v>
      </c>
      <c r="X247" s="213">
        <v>17.399999999999999</v>
      </c>
      <c r="Y247" s="213">
        <v>0</v>
      </c>
      <c r="Z247" s="213">
        <v>0</v>
      </c>
      <c r="AA247" s="229">
        <v>0</v>
      </c>
      <c r="AB247" s="716">
        <v>0.17</v>
      </c>
      <c r="AC247" s="716"/>
      <c r="AD247" s="230"/>
      <c r="AE247" s="652">
        <v>0</v>
      </c>
      <c r="AF247" s="653"/>
      <c r="AG247" s="654">
        <v>3</v>
      </c>
      <c r="AH247" s="655"/>
      <c r="AI247" s="292">
        <v>0.2</v>
      </c>
    </row>
    <row r="248" spans="1:35" ht="14.4" customHeight="1">
      <c r="A248" s="299" t="s">
        <v>7</v>
      </c>
      <c r="B248" s="475" t="s">
        <v>151</v>
      </c>
      <c r="C248" s="476"/>
      <c r="D248" s="477"/>
      <c r="E248" s="571">
        <v>200</v>
      </c>
      <c r="F248" s="572"/>
      <c r="G248" s="573">
        <v>7.4</v>
      </c>
      <c r="H248" s="574"/>
      <c r="I248" s="573">
        <v>5</v>
      </c>
      <c r="J248" s="574"/>
      <c r="K248" s="473">
        <v>9.8000000000000007</v>
      </c>
      <c r="L248" s="474"/>
      <c r="M248" s="575">
        <v>114</v>
      </c>
      <c r="N248" s="576"/>
      <c r="O248" s="304">
        <v>0.04</v>
      </c>
      <c r="P248" s="304"/>
      <c r="Q248" s="304">
        <v>0.6</v>
      </c>
      <c r="R248" s="304">
        <v>0.3</v>
      </c>
      <c r="S248" s="303"/>
      <c r="T248" s="303">
        <v>0.01</v>
      </c>
      <c r="U248" s="303"/>
      <c r="V248" s="303">
        <v>248</v>
      </c>
      <c r="W248" s="304"/>
      <c r="X248" s="304">
        <v>184</v>
      </c>
      <c r="Y248" s="306">
        <v>0</v>
      </c>
      <c r="Z248" s="303">
        <v>0</v>
      </c>
      <c r="AA248" s="303"/>
      <c r="AB248" s="714">
        <v>292</v>
      </c>
      <c r="AC248" s="715"/>
      <c r="AD248" s="304"/>
      <c r="AE248" s="303">
        <v>0</v>
      </c>
      <c r="AF248" s="303"/>
      <c r="AG248" s="304">
        <v>28</v>
      </c>
      <c r="AH248" s="304"/>
      <c r="AI248" s="304">
        <v>0.2</v>
      </c>
    </row>
    <row r="249" spans="1:35" ht="14.4" customHeight="1">
      <c r="A249" s="411">
        <v>338</v>
      </c>
      <c r="B249" s="412"/>
      <c r="C249" s="81" t="s">
        <v>201</v>
      </c>
      <c r="D249" s="413">
        <v>100</v>
      </c>
      <c r="E249" s="414"/>
      <c r="F249" s="411">
        <v>0.9</v>
      </c>
      <c r="G249" s="412"/>
      <c r="H249" s="415">
        <v>0.2</v>
      </c>
      <c r="I249" s="416"/>
      <c r="J249" s="411">
        <v>8.1</v>
      </c>
      <c r="K249" s="412"/>
      <c r="L249" s="411">
        <v>40</v>
      </c>
      <c r="M249" s="412"/>
      <c r="N249" s="411">
        <v>0.04</v>
      </c>
      <c r="O249" s="412"/>
      <c r="P249" s="39">
        <v>0.03</v>
      </c>
      <c r="Q249" s="39">
        <v>6</v>
      </c>
      <c r="R249" s="411">
        <v>0.05</v>
      </c>
      <c r="S249" s="412"/>
      <c r="T249" s="411">
        <v>0</v>
      </c>
      <c r="U249" s="412"/>
      <c r="V249" s="411">
        <v>34</v>
      </c>
      <c r="W249" s="412"/>
      <c r="X249" s="39">
        <v>23</v>
      </c>
      <c r="Y249" s="39">
        <v>0.02</v>
      </c>
      <c r="Z249" s="411">
        <v>0.05</v>
      </c>
      <c r="AA249" s="417"/>
      <c r="AB249" s="448">
        <v>18.100000000000001</v>
      </c>
      <c r="AC249" s="449"/>
      <c r="AD249" s="418">
        <v>0</v>
      </c>
      <c r="AE249" s="419"/>
      <c r="AF249" s="411">
        <v>13</v>
      </c>
      <c r="AG249" s="412"/>
      <c r="AH249" s="411">
        <v>0.3</v>
      </c>
      <c r="AI249" s="412"/>
    </row>
    <row r="250" spans="1:35" ht="14.4" customHeight="1">
      <c r="A250" s="466" t="s">
        <v>11</v>
      </c>
      <c r="B250" s="467"/>
      <c r="C250" s="467"/>
      <c r="D250" s="467"/>
      <c r="E250" s="467"/>
      <c r="F250" s="468"/>
      <c r="G250" s="517">
        <f>G249+G248+G247</f>
        <v>9.8000000000000007</v>
      </c>
      <c r="H250" s="482"/>
      <c r="I250" s="603">
        <f>I249+I248+I247</f>
        <v>10.1</v>
      </c>
      <c r="J250" s="482"/>
      <c r="K250" s="517">
        <f>K249+K248+K247</f>
        <v>30.8</v>
      </c>
      <c r="L250" s="482"/>
      <c r="M250" s="603">
        <f>M249+M248+M247</f>
        <v>249</v>
      </c>
      <c r="N250" s="482"/>
      <c r="O250" s="305">
        <f>O249+O248+O247</f>
        <v>0.06</v>
      </c>
      <c r="P250" s="305"/>
      <c r="Q250" s="291">
        <f>Q249+Q248+Q247</f>
        <v>6.6</v>
      </c>
      <c r="R250" s="291">
        <f>R249+R248+R247</f>
        <v>0.36</v>
      </c>
      <c r="S250" s="298"/>
      <c r="T250" s="298">
        <f>T249+T248+S247</f>
        <v>0.01</v>
      </c>
      <c r="U250" s="298"/>
      <c r="V250" s="298">
        <f>V249+V248+U247</f>
        <v>290.2</v>
      </c>
      <c r="W250" s="291"/>
      <c r="X250" s="291">
        <f>X249+X248+X247</f>
        <v>224.4</v>
      </c>
      <c r="Y250" s="291">
        <f>Y249+Y248+Y247</f>
        <v>0.02</v>
      </c>
      <c r="Z250" s="298">
        <f>Z249+Z248+Z247</f>
        <v>0.05</v>
      </c>
      <c r="AA250" s="298"/>
      <c r="AB250" s="448">
        <f>AB249+AB248+AB247</f>
        <v>310.27000000000004</v>
      </c>
      <c r="AC250" s="449"/>
      <c r="AD250" s="291"/>
      <c r="AE250" s="298">
        <f>AE249+AE248+AE247</f>
        <v>0</v>
      </c>
      <c r="AF250" s="298"/>
      <c r="AG250" s="291">
        <f>AG249+AG248+AG247</f>
        <v>31</v>
      </c>
      <c r="AH250" s="291"/>
      <c r="AI250" s="291">
        <f>AI249+AI248+AI247</f>
        <v>0.4</v>
      </c>
    </row>
    <row r="251" spans="1:35">
      <c r="A251" s="296" t="s">
        <v>5</v>
      </c>
      <c r="B251" s="300"/>
      <c r="C251" s="297"/>
      <c r="D251" s="71"/>
      <c r="E251" s="71"/>
      <c r="F251" s="71"/>
      <c r="G251" s="74">
        <f>G250+F245</f>
        <v>61.06</v>
      </c>
      <c r="H251" s="71"/>
      <c r="I251" s="74">
        <f>I250+H245</f>
        <v>57.52</v>
      </c>
      <c r="J251" s="71"/>
      <c r="K251" s="74">
        <f>K250+J245</f>
        <v>227.34000000000003</v>
      </c>
      <c r="L251" s="71"/>
      <c r="M251" s="74">
        <f>M250+L245</f>
        <v>1680.7099999999998</v>
      </c>
      <c r="N251" s="71"/>
      <c r="O251" s="74">
        <f>O250+N245</f>
        <v>0.96</v>
      </c>
      <c r="P251" s="71"/>
      <c r="Q251" s="74">
        <f>Q250+Q245</f>
        <v>10.66</v>
      </c>
      <c r="R251" s="74">
        <f>R250+R245</f>
        <v>10.181999999999999</v>
      </c>
      <c r="S251" s="71"/>
      <c r="T251" s="73">
        <f>T250+T245</f>
        <v>0.11</v>
      </c>
      <c r="U251" s="71"/>
      <c r="V251" s="73">
        <f>V250+V245</f>
        <v>847.47</v>
      </c>
      <c r="W251" s="71"/>
      <c r="X251" s="74">
        <f>X250+X245</f>
        <v>825.81000000000006</v>
      </c>
      <c r="Y251" s="74">
        <f>Y250+Y245</f>
        <v>0.32</v>
      </c>
      <c r="Z251" s="73">
        <f>Z250+Z245</f>
        <v>0.28000000000000003</v>
      </c>
      <c r="AA251" s="71"/>
      <c r="AB251" s="603">
        <f>AB250+AB245</f>
        <v>846.53</v>
      </c>
      <c r="AC251" s="482"/>
      <c r="AD251" s="71"/>
      <c r="AE251" s="73">
        <f>AE250+AD245</f>
        <v>0.36000000000000004</v>
      </c>
      <c r="AF251" s="71"/>
      <c r="AG251" s="74">
        <f>AG250+AF245</f>
        <v>161.22999999999999</v>
      </c>
      <c r="AH251" s="71"/>
      <c r="AI251" s="74">
        <f>AI250+AH245</f>
        <v>7.2900000000000009</v>
      </c>
    </row>
    <row r="252" spans="1:35" ht="3.6" customHeight="1"/>
    <row r="253" spans="1:35" ht="28.2" customHeight="1">
      <c r="A253" s="120"/>
      <c r="B253" s="120"/>
      <c r="C253" s="120" t="s">
        <v>56</v>
      </c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1"/>
      <c r="AC253" s="120"/>
      <c r="AD253" s="120"/>
      <c r="AE253" s="120"/>
      <c r="AF253" s="120"/>
      <c r="AG253" s="120"/>
      <c r="AH253" s="120"/>
      <c r="AI253" s="120"/>
    </row>
    <row r="254" spans="1:35" hidden="1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1"/>
      <c r="AC254" s="120"/>
      <c r="AD254" s="120"/>
      <c r="AE254" s="120"/>
      <c r="AF254" s="120"/>
      <c r="AG254" s="120"/>
      <c r="AH254" s="120"/>
      <c r="AI254" s="120"/>
    </row>
    <row r="255" spans="1:35">
      <c r="A255" s="472"/>
      <c r="B255" s="472"/>
      <c r="C255" s="472"/>
      <c r="D255" s="472"/>
      <c r="E255" s="472"/>
      <c r="F255" s="472"/>
      <c r="G255" s="472"/>
      <c r="H255" s="472"/>
      <c r="I255" s="472"/>
      <c r="J255" s="472"/>
      <c r="K255" s="472"/>
      <c r="L255" s="472"/>
      <c r="M255" s="472"/>
      <c r="N255" s="472"/>
      <c r="O255" s="472"/>
      <c r="P255" s="472"/>
      <c r="Q255" s="472"/>
      <c r="R255" s="472"/>
      <c r="S255" s="472"/>
      <c r="T255" s="471" t="s">
        <v>118</v>
      </c>
      <c r="U255" s="471"/>
      <c r="V255" s="471"/>
      <c r="W255" s="471"/>
      <c r="X255" s="471"/>
      <c r="Y255" s="471"/>
      <c r="Z255" s="471" t="s">
        <v>119</v>
      </c>
      <c r="AA255" s="471"/>
      <c r="AB255" s="690" t="s">
        <v>120</v>
      </c>
      <c r="AC255" s="690"/>
      <c r="AD255" s="690"/>
      <c r="AE255" s="690"/>
      <c r="AF255" s="690"/>
      <c r="AG255" s="690"/>
      <c r="AH255" s="690"/>
      <c r="AI255" s="690"/>
    </row>
    <row r="256" spans="1:35">
      <c r="A256" s="674" t="s">
        <v>127</v>
      </c>
      <c r="B256" s="675"/>
      <c r="C256" s="691" t="s">
        <v>69</v>
      </c>
      <c r="D256" s="674" t="s">
        <v>128</v>
      </c>
      <c r="E256" s="675"/>
      <c r="F256" s="413" t="s">
        <v>70</v>
      </c>
      <c r="G256" s="547"/>
      <c r="H256" s="547"/>
      <c r="I256" s="547"/>
      <c r="J256" s="547"/>
      <c r="K256" s="414"/>
      <c r="L256" s="674" t="s">
        <v>129</v>
      </c>
      <c r="M256" s="675"/>
      <c r="N256" s="413" t="s">
        <v>71</v>
      </c>
      <c r="O256" s="547"/>
      <c r="P256" s="547"/>
      <c r="Q256" s="547"/>
      <c r="R256" s="547"/>
      <c r="S256" s="547"/>
      <c r="T256" s="547"/>
      <c r="U256" s="414"/>
      <c r="V256" s="413" t="s">
        <v>72</v>
      </c>
      <c r="W256" s="547"/>
      <c r="X256" s="547"/>
      <c r="Y256" s="547"/>
      <c r="Z256" s="547"/>
      <c r="AA256" s="547"/>
      <c r="AB256" s="547"/>
      <c r="AC256" s="547"/>
      <c r="AD256" s="547"/>
      <c r="AE256" s="547"/>
      <c r="AF256" s="547"/>
      <c r="AG256" s="547"/>
      <c r="AH256" s="547"/>
      <c r="AI256" s="414"/>
    </row>
    <row r="257" spans="1:35" ht="24">
      <c r="A257" s="676"/>
      <c r="B257" s="677"/>
      <c r="C257" s="692"/>
      <c r="D257" s="676"/>
      <c r="E257" s="677"/>
      <c r="F257" s="413" t="s">
        <v>73</v>
      </c>
      <c r="G257" s="414"/>
      <c r="H257" s="413" t="s">
        <v>74</v>
      </c>
      <c r="I257" s="414"/>
      <c r="J257" s="413" t="s">
        <v>75</v>
      </c>
      <c r="K257" s="414"/>
      <c r="L257" s="676"/>
      <c r="M257" s="677"/>
      <c r="N257" s="413" t="s">
        <v>76</v>
      </c>
      <c r="O257" s="414"/>
      <c r="P257" s="7" t="s">
        <v>77</v>
      </c>
      <c r="Q257" s="7" t="s">
        <v>105</v>
      </c>
      <c r="R257" s="413" t="s">
        <v>77</v>
      </c>
      <c r="S257" s="414"/>
      <c r="T257" s="413" t="s">
        <v>80</v>
      </c>
      <c r="U257" s="414"/>
      <c r="V257" s="413" t="s">
        <v>81</v>
      </c>
      <c r="W257" s="414"/>
      <c r="X257" s="7" t="s">
        <v>82</v>
      </c>
      <c r="Y257" s="7" t="s">
        <v>83</v>
      </c>
      <c r="Z257" s="413" t="s">
        <v>84</v>
      </c>
      <c r="AA257" s="547"/>
      <c r="AB257" s="547" t="s">
        <v>85</v>
      </c>
      <c r="AC257" s="414"/>
      <c r="AD257" s="413" t="s">
        <v>86</v>
      </c>
      <c r="AE257" s="414"/>
      <c r="AF257" s="413" t="s">
        <v>87</v>
      </c>
      <c r="AG257" s="414"/>
      <c r="AH257" s="413" t="s">
        <v>88</v>
      </c>
      <c r="AI257" s="414"/>
    </row>
    <row r="258" spans="1:35">
      <c r="A258" s="443">
        <v>1</v>
      </c>
      <c r="B258" s="419"/>
      <c r="C258" s="42">
        <v>2</v>
      </c>
      <c r="D258" s="443">
        <v>3</v>
      </c>
      <c r="E258" s="419"/>
      <c r="F258" s="443">
        <v>4</v>
      </c>
      <c r="G258" s="419"/>
      <c r="H258" s="443">
        <v>5</v>
      </c>
      <c r="I258" s="419"/>
      <c r="J258" s="443">
        <v>6</v>
      </c>
      <c r="K258" s="419"/>
      <c r="L258" s="443">
        <v>7</v>
      </c>
      <c r="M258" s="419"/>
      <c r="N258" s="443">
        <v>8</v>
      </c>
      <c r="O258" s="419"/>
      <c r="P258" s="42">
        <v>9</v>
      </c>
      <c r="Q258" s="42">
        <v>10</v>
      </c>
      <c r="R258" s="443">
        <v>11</v>
      </c>
      <c r="S258" s="419"/>
      <c r="T258" s="443">
        <v>12</v>
      </c>
      <c r="U258" s="419"/>
      <c r="V258" s="443">
        <v>13</v>
      </c>
      <c r="W258" s="419"/>
      <c r="X258" s="42">
        <v>14</v>
      </c>
      <c r="Y258" s="42">
        <v>15</v>
      </c>
      <c r="Z258" s="443">
        <v>16</v>
      </c>
      <c r="AA258" s="418"/>
      <c r="AB258" s="418">
        <v>17</v>
      </c>
      <c r="AC258" s="419"/>
      <c r="AD258" s="443">
        <v>18</v>
      </c>
      <c r="AE258" s="419"/>
      <c r="AF258" s="443">
        <v>19</v>
      </c>
      <c r="AG258" s="419"/>
      <c r="AH258" s="443">
        <v>20</v>
      </c>
      <c r="AI258" s="419"/>
    </row>
    <row r="259" spans="1:35">
      <c r="A259" s="1016" t="s">
        <v>133</v>
      </c>
      <c r="B259" s="807"/>
      <c r="C259" s="807"/>
      <c r="D259" s="807"/>
      <c r="E259" s="807"/>
      <c r="F259" s="807"/>
      <c r="G259" s="807"/>
      <c r="H259" s="807"/>
      <c r="I259" s="807"/>
      <c r="J259" s="807"/>
      <c r="K259" s="807"/>
      <c r="L259" s="807"/>
      <c r="M259" s="807"/>
      <c r="N259" s="807"/>
      <c r="O259" s="807"/>
      <c r="P259" s="807"/>
      <c r="Q259" s="807"/>
      <c r="R259" s="807"/>
      <c r="S259" s="807"/>
      <c r="T259" s="807"/>
      <c r="U259" s="807"/>
      <c r="V259" s="807"/>
      <c r="W259" s="807"/>
      <c r="X259" s="807"/>
      <c r="Y259" s="807"/>
      <c r="Z259" s="807"/>
      <c r="AA259" s="807"/>
      <c r="AB259" s="807"/>
      <c r="AC259" s="807"/>
      <c r="AD259" s="807"/>
      <c r="AE259" s="807"/>
      <c r="AF259" s="807"/>
      <c r="AG259" s="807"/>
      <c r="AH259" s="807"/>
      <c r="AI259" s="808"/>
    </row>
    <row r="260" spans="1:35">
      <c r="A260" s="284">
        <v>338</v>
      </c>
      <c r="B260" s="555" t="s">
        <v>142</v>
      </c>
      <c r="C260" s="556"/>
      <c r="D260" s="557"/>
      <c r="E260" s="480">
        <v>100</v>
      </c>
      <c r="F260" s="482"/>
      <c r="G260" s="480">
        <v>1.5</v>
      </c>
      <c r="H260" s="482"/>
      <c r="I260" s="558">
        <v>0.5</v>
      </c>
      <c r="J260" s="559"/>
      <c r="K260" s="480">
        <v>21</v>
      </c>
      <c r="L260" s="482"/>
      <c r="M260" s="480">
        <v>96</v>
      </c>
      <c r="N260" s="482"/>
      <c r="O260" s="71">
        <v>0.04</v>
      </c>
      <c r="P260" s="71"/>
      <c r="Q260" s="71">
        <v>0.05</v>
      </c>
      <c r="R260" s="71">
        <v>10</v>
      </c>
      <c r="S260" s="71"/>
      <c r="T260" s="71">
        <v>0.12</v>
      </c>
      <c r="U260" s="71"/>
      <c r="V260" s="71">
        <v>0</v>
      </c>
      <c r="W260" s="71"/>
      <c r="X260" s="71">
        <v>8</v>
      </c>
      <c r="Y260" s="71">
        <v>28</v>
      </c>
      <c r="Z260" s="71">
        <v>0.22</v>
      </c>
      <c r="AA260" s="71"/>
      <c r="AB260" s="71">
        <v>0.1</v>
      </c>
      <c r="AC260" s="209">
        <v>225</v>
      </c>
      <c r="AD260" s="71"/>
      <c r="AE260" s="71">
        <v>0.05</v>
      </c>
      <c r="AF260" s="71"/>
      <c r="AG260" s="71">
        <v>42</v>
      </c>
      <c r="AH260" s="71"/>
      <c r="AI260" s="71">
        <v>0.6</v>
      </c>
    </row>
    <row r="261" spans="1:35" ht="14.4" customHeight="1">
      <c r="A261" s="39">
        <v>249</v>
      </c>
      <c r="B261" s="465" t="s">
        <v>160</v>
      </c>
      <c r="C261" s="810"/>
      <c r="D261" s="811"/>
      <c r="E261" s="443">
        <v>150</v>
      </c>
      <c r="F261" s="419"/>
      <c r="G261" s="415">
        <v>26.6</v>
      </c>
      <c r="H261" s="416"/>
      <c r="I261" s="415">
        <v>9.1</v>
      </c>
      <c r="J261" s="416"/>
      <c r="K261" s="411">
        <v>7.5</v>
      </c>
      <c r="L261" s="412"/>
      <c r="M261" s="415">
        <v>184</v>
      </c>
      <c r="N261" s="416"/>
      <c r="O261" s="411">
        <v>0.16</v>
      </c>
      <c r="P261" s="412"/>
      <c r="Q261" s="39">
        <v>0.37</v>
      </c>
      <c r="R261" s="39">
        <v>0.39</v>
      </c>
      <c r="S261" s="411">
        <v>1.8</v>
      </c>
      <c r="T261" s="412"/>
      <c r="U261" s="411">
        <v>124.4</v>
      </c>
      <c r="V261" s="412"/>
      <c r="W261" s="411">
        <v>394.6</v>
      </c>
      <c r="X261" s="412"/>
      <c r="Y261" s="40">
        <v>0.06</v>
      </c>
      <c r="Z261" s="39">
        <v>0.03</v>
      </c>
      <c r="AA261" s="564">
        <v>52.76</v>
      </c>
      <c r="AB261" s="565"/>
      <c r="AC261" s="565"/>
      <c r="AD261" s="566"/>
      <c r="AE261" s="411">
        <v>0.21</v>
      </c>
      <c r="AF261" s="412"/>
      <c r="AG261" s="411">
        <v>41.7</v>
      </c>
      <c r="AH261" s="412"/>
      <c r="AI261" s="203">
        <v>2.33</v>
      </c>
    </row>
    <row r="262" spans="1:35" ht="14.4" customHeight="1">
      <c r="A262" s="9">
        <v>233</v>
      </c>
      <c r="B262" s="424" t="s">
        <v>176</v>
      </c>
      <c r="C262" s="425"/>
      <c r="D262" s="426"/>
      <c r="E262" s="422">
        <v>200</v>
      </c>
      <c r="F262" s="423"/>
      <c r="G262" s="420">
        <v>0</v>
      </c>
      <c r="H262" s="421"/>
      <c r="I262" s="352">
        <v>0</v>
      </c>
      <c r="J262" s="353"/>
      <c r="K262" s="420">
        <v>29</v>
      </c>
      <c r="L262" s="421"/>
      <c r="M262" s="427">
        <v>64</v>
      </c>
      <c r="N262" s="428"/>
      <c r="O262" s="420">
        <v>0.06</v>
      </c>
      <c r="P262" s="421"/>
      <c r="Q262" s="9">
        <v>0.23</v>
      </c>
      <c r="R262" s="9">
        <v>1.95</v>
      </c>
      <c r="S262" s="429">
        <v>0.05</v>
      </c>
      <c r="T262" s="430"/>
      <c r="U262" s="420">
        <v>0.05</v>
      </c>
      <c r="V262" s="421"/>
      <c r="W262" s="427">
        <v>0.53</v>
      </c>
      <c r="X262" s="428"/>
      <c r="Y262" s="10">
        <v>0</v>
      </c>
      <c r="Z262" s="17">
        <v>3.4000000000000002E-2</v>
      </c>
      <c r="AA262" s="429">
        <v>3.0000000000000001E-3</v>
      </c>
      <c r="AB262" s="430"/>
      <c r="AC262" s="427">
        <v>0</v>
      </c>
      <c r="AD262" s="428"/>
      <c r="AE262" s="420">
        <v>0.19</v>
      </c>
      <c r="AF262" s="421"/>
      <c r="AG262" s="427">
        <v>0.08</v>
      </c>
      <c r="AH262" s="428"/>
      <c r="AI262" s="352">
        <v>0.04</v>
      </c>
    </row>
    <row r="263" spans="1:35" ht="14.4" customHeight="1">
      <c r="A263" s="55" t="s">
        <v>7</v>
      </c>
      <c r="B263" s="465" t="s">
        <v>153</v>
      </c>
      <c r="C263" s="425"/>
      <c r="D263" s="426"/>
      <c r="E263" s="433" t="s">
        <v>163</v>
      </c>
      <c r="F263" s="434"/>
      <c r="G263" s="411">
        <v>4.5999999999999996</v>
      </c>
      <c r="H263" s="412"/>
      <c r="I263" s="411">
        <v>8.9</v>
      </c>
      <c r="J263" s="412"/>
      <c r="K263" s="411">
        <v>17.8</v>
      </c>
      <c r="L263" s="412"/>
      <c r="M263" s="415">
        <v>157.19999999999999</v>
      </c>
      <c r="N263" s="416"/>
      <c r="O263" s="411">
        <v>0.16</v>
      </c>
      <c r="P263" s="412"/>
      <c r="Q263" s="39">
        <v>0.05</v>
      </c>
      <c r="R263" s="39">
        <v>0</v>
      </c>
      <c r="S263" s="415">
        <v>0</v>
      </c>
      <c r="T263" s="416"/>
      <c r="U263" s="415">
        <v>0</v>
      </c>
      <c r="V263" s="416"/>
      <c r="W263" s="415">
        <v>19</v>
      </c>
      <c r="X263" s="416"/>
      <c r="Y263" s="40">
        <v>85</v>
      </c>
      <c r="Z263" s="41">
        <v>0</v>
      </c>
      <c r="AA263" s="515">
        <v>0</v>
      </c>
      <c r="AB263" s="516"/>
      <c r="AC263" s="411">
        <v>92</v>
      </c>
      <c r="AD263" s="412"/>
      <c r="AE263" s="590">
        <v>0</v>
      </c>
      <c r="AF263" s="591"/>
      <c r="AG263" s="415">
        <v>13.65</v>
      </c>
      <c r="AH263" s="416"/>
      <c r="AI263" s="203">
        <v>1.2</v>
      </c>
    </row>
    <row r="264" spans="1:35" ht="14.4" customHeight="1">
      <c r="A264" s="465" t="s">
        <v>91</v>
      </c>
      <c r="B264" s="425"/>
      <c r="C264" s="425"/>
      <c r="D264" s="425"/>
      <c r="E264" s="426"/>
      <c r="F264" s="415">
        <f>G263+F262+G261+F260</f>
        <v>31.200000000000003</v>
      </c>
      <c r="G264" s="416"/>
      <c r="H264" s="411">
        <f>I263+H262+I261+I260</f>
        <v>18.5</v>
      </c>
      <c r="I264" s="412"/>
      <c r="J264" s="411">
        <f>K263+K262+K260+K261</f>
        <v>75.3</v>
      </c>
      <c r="K264" s="412"/>
      <c r="L264" s="411">
        <f>M263+M262+M261+M260</f>
        <v>501.2</v>
      </c>
      <c r="M264" s="412"/>
      <c r="N264" s="411">
        <f>O263+N262+O261+N260</f>
        <v>0.32</v>
      </c>
      <c r="O264" s="412"/>
      <c r="P264" s="39">
        <v>0.49</v>
      </c>
      <c r="Q264" s="39">
        <f>Q263+Q262+Q261+Q260</f>
        <v>0.70000000000000007</v>
      </c>
      <c r="R264" s="411">
        <f>R263+R262+R261+R260</f>
        <v>12.34</v>
      </c>
      <c r="S264" s="412"/>
      <c r="T264" s="415">
        <f>T262+S263+S261+T260</f>
        <v>1.92</v>
      </c>
      <c r="U264" s="416"/>
      <c r="V264" s="415">
        <f>U263+V262+U261+V260</f>
        <v>124.4</v>
      </c>
      <c r="W264" s="416"/>
      <c r="X264" s="40">
        <f>W263+X262+W261+X260</f>
        <v>421.6</v>
      </c>
      <c r="Y264" s="40">
        <f>Y263+Y262+Y261+Y260</f>
        <v>113.06</v>
      </c>
      <c r="Z264" s="204">
        <f>Z263+Z262+Z261+Z260</f>
        <v>0.28400000000000003</v>
      </c>
      <c r="AA264" s="205"/>
      <c r="AB264" s="537">
        <f>AA263+AB262+AA261+AB260</f>
        <v>52.86</v>
      </c>
      <c r="AC264" s="416"/>
      <c r="AD264" s="415">
        <f>AE263+AD262+AE261+AD260</f>
        <v>0.21</v>
      </c>
      <c r="AE264" s="416"/>
      <c r="AF264" s="415">
        <f>AG263+AF262+AG261+AF260</f>
        <v>55.35</v>
      </c>
      <c r="AG264" s="416"/>
      <c r="AH264" s="411">
        <f>AI263+AH262+AI261+AH260</f>
        <v>3.5300000000000002</v>
      </c>
      <c r="AI264" s="412"/>
    </row>
    <row r="265" spans="1:35">
      <c r="A265" s="664" t="s">
        <v>174</v>
      </c>
      <c r="B265" s="665"/>
      <c r="C265" s="665"/>
      <c r="D265" s="665"/>
      <c r="E265" s="665"/>
      <c r="F265" s="665"/>
      <c r="G265" s="665"/>
      <c r="H265" s="665"/>
      <c r="I265" s="665"/>
      <c r="J265" s="665"/>
      <c r="K265" s="665"/>
      <c r="L265" s="665"/>
      <c r="M265" s="665"/>
      <c r="N265" s="665"/>
      <c r="O265" s="665"/>
      <c r="P265" s="665"/>
      <c r="Q265" s="665"/>
      <c r="R265" s="665"/>
      <c r="S265" s="665"/>
      <c r="T265" s="665"/>
      <c r="U265" s="665"/>
      <c r="V265" s="665"/>
      <c r="W265" s="665"/>
      <c r="X265" s="665"/>
      <c r="Y265" s="665"/>
      <c r="Z265" s="665"/>
      <c r="AA265" s="665"/>
      <c r="AB265" s="665"/>
      <c r="AC265" s="665"/>
      <c r="AD265" s="665"/>
      <c r="AE265" s="665"/>
      <c r="AF265" s="665"/>
      <c r="AG265" s="665"/>
      <c r="AH265" s="665"/>
      <c r="AI265" s="666"/>
    </row>
    <row r="266" spans="1:35" ht="22.95" customHeight="1">
      <c r="A266" s="486">
        <v>25</v>
      </c>
      <c r="B266" s="487"/>
      <c r="C266" s="81" t="s">
        <v>166</v>
      </c>
      <c r="D266" s="548">
        <v>60</v>
      </c>
      <c r="E266" s="549"/>
      <c r="F266" s="490">
        <v>0.6</v>
      </c>
      <c r="G266" s="491"/>
      <c r="H266" s="490">
        <v>3.25</v>
      </c>
      <c r="I266" s="491"/>
      <c r="J266" s="490">
        <v>2.2999999999999998</v>
      </c>
      <c r="K266" s="491"/>
      <c r="L266" s="490">
        <v>44.28</v>
      </c>
      <c r="M266" s="491"/>
      <c r="N266" s="486">
        <v>0.03</v>
      </c>
      <c r="O266" s="487"/>
      <c r="P266" s="177">
        <v>7.0000000000000007E-2</v>
      </c>
      <c r="Q266" s="39">
        <v>41.4</v>
      </c>
      <c r="R266" s="411">
        <v>7.0000000000000007E-2</v>
      </c>
      <c r="S266" s="412"/>
      <c r="T266" s="443">
        <v>0.02</v>
      </c>
      <c r="U266" s="419"/>
      <c r="V266" s="415">
        <v>51.03</v>
      </c>
      <c r="W266" s="416"/>
      <c r="X266" s="40">
        <v>43.3</v>
      </c>
      <c r="Y266" s="39">
        <v>0</v>
      </c>
      <c r="Z266" s="415">
        <v>0</v>
      </c>
      <c r="AA266" s="537"/>
      <c r="AB266" s="417">
        <v>19.5</v>
      </c>
      <c r="AC266" s="412"/>
      <c r="AD266" s="415">
        <v>1E-3</v>
      </c>
      <c r="AE266" s="416"/>
      <c r="AF266" s="415">
        <v>7.63</v>
      </c>
      <c r="AG266" s="416"/>
      <c r="AH266" s="411">
        <v>0.34</v>
      </c>
      <c r="AI266" s="412"/>
    </row>
    <row r="267" spans="1:35" ht="23.4" customHeight="1">
      <c r="A267" s="355">
        <v>52</v>
      </c>
      <c r="B267" s="413" t="s">
        <v>148</v>
      </c>
      <c r="C267" s="547"/>
      <c r="D267" s="414"/>
      <c r="E267" s="548">
        <v>60</v>
      </c>
      <c r="F267" s="549"/>
      <c r="G267" s="490">
        <v>0.86</v>
      </c>
      <c r="H267" s="491"/>
      <c r="I267" s="490">
        <v>1.56</v>
      </c>
      <c r="J267" s="491"/>
      <c r="K267" s="490">
        <v>5.13</v>
      </c>
      <c r="L267" s="491"/>
      <c r="M267" s="490">
        <v>37.43</v>
      </c>
      <c r="N267" s="491"/>
      <c r="O267" s="486">
        <v>0.08</v>
      </c>
      <c r="P267" s="487"/>
      <c r="Q267" s="173">
        <v>5.6</v>
      </c>
      <c r="R267" s="174">
        <v>0.04</v>
      </c>
      <c r="S267" s="531">
        <v>0.01</v>
      </c>
      <c r="T267" s="532"/>
      <c r="U267" s="531">
        <v>0</v>
      </c>
      <c r="V267" s="532"/>
      <c r="W267" s="529">
        <v>21.83</v>
      </c>
      <c r="X267" s="530"/>
      <c r="Y267" s="174">
        <v>24.6</v>
      </c>
      <c r="Z267" s="175">
        <v>0</v>
      </c>
      <c r="AA267" s="1028">
        <v>0</v>
      </c>
      <c r="AB267" s="1030">
        <v>18.5</v>
      </c>
      <c r="AC267" s="1030"/>
      <c r="AD267" s="1029"/>
      <c r="AE267" s="529">
        <v>0</v>
      </c>
      <c r="AF267" s="530"/>
      <c r="AG267" s="525">
        <v>12.5</v>
      </c>
      <c r="AH267" s="526"/>
      <c r="AI267" s="216">
        <v>0.8</v>
      </c>
    </row>
    <row r="268" spans="1:35">
      <c r="A268" s="486">
        <v>86</v>
      </c>
      <c r="B268" s="487"/>
      <c r="C268" s="81" t="s">
        <v>189</v>
      </c>
      <c r="D268" s="548">
        <v>200</v>
      </c>
      <c r="E268" s="549"/>
      <c r="F268" s="486">
        <v>2.0099999999999998</v>
      </c>
      <c r="G268" s="487"/>
      <c r="H268" s="486">
        <v>5.0999999999999996</v>
      </c>
      <c r="I268" s="487"/>
      <c r="J268" s="486">
        <v>16.920000000000002</v>
      </c>
      <c r="K268" s="487"/>
      <c r="L268" s="490">
        <v>125.45</v>
      </c>
      <c r="M268" s="491"/>
      <c r="N268" s="486">
        <v>9.5000000000000001E-2</v>
      </c>
      <c r="O268" s="487"/>
      <c r="P268" s="177">
        <v>0.18</v>
      </c>
      <c r="Q268" s="39">
        <v>7.5</v>
      </c>
      <c r="R268" s="411">
        <v>0.06</v>
      </c>
      <c r="S268" s="412"/>
      <c r="T268" s="411">
        <v>0</v>
      </c>
      <c r="U268" s="412"/>
      <c r="V268" s="415">
        <v>24.95</v>
      </c>
      <c r="W268" s="416"/>
      <c r="X268" s="39">
        <v>71.48</v>
      </c>
      <c r="Y268" s="41">
        <v>4.2999999999999997E-2</v>
      </c>
      <c r="Z268" s="411">
        <v>0.56999999999999995</v>
      </c>
      <c r="AA268" s="417"/>
      <c r="AB268" s="417">
        <v>30.95</v>
      </c>
      <c r="AC268" s="412"/>
      <c r="AD268" s="515">
        <v>0</v>
      </c>
      <c r="AE268" s="516"/>
      <c r="AF268" s="411">
        <v>46.67</v>
      </c>
      <c r="AG268" s="412"/>
      <c r="AH268" s="411">
        <v>0.93</v>
      </c>
      <c r="AI268" s="412"/>
    </row>
    <row r="269" spans="1:35">
      <c r="A269" s="486">
        <v>276</v>
      </c>
      <c r="B269" s="487"/>
      <c r="C269" s="81" t="s">
        <v>168</v>
      </c>
      <c r="D269" s="548">
        <v>240</v>
      </c>
      <c r="E269" s="549"/>
      <c r="F269" s="486">
        <v>9</v>
      </c>
      <c r="G269" s="487"/>
      <c r="H269" s="486">
        <v>10.6</v>
      </c>
      <c r="I269" s="487"/>
      <c r="J269" s="486">
        <v>17.5</v>
      </c>
      <c r="K269" s="487"/>
      <c r="L269" s="486">
        <v>272.39999999999998</v>
      </c>
      <c r="M269" s="487"/>
      <c r="N269" s="486">
        <v>0.7</v>
      </c>
      <c r="O269" s="487"/>
      <c r="P269" s="177">
        <v>0.13</v>
      </c>
      <c r="Q269" s="39">
        <v>3.6</v>
      </c>
      <c r="R269" s="515">
        <v>0.24</v>
      </c>
      <c r="S269" s="516"/>
      <c r="T269" s="411">
        <v>0</v>
      </c>
      <c r="U269" s="412"/>
      <c r="V269" s="411">
        <v>37</v>
      </c>
      <c r="W269" s="412"/>
      <c r="X269" s="39">
        <v>111.95</v>
      </c>
      <c r="Y269" s="39">
        <v>0.06</v>
      </c>
      <c r="Z269" s="515">
        <v>2.4E-2</v>
      </c>
      <c r="AA269" s="642"/>
      <c r="AB269" s="417">
        <v>107</v>
      </c>
      <c r="AC269" s="412"/>
      <c r="AD269" s="515">
        <v>3.0000000000000001E-3</v>
      </c>
      <c r="AE269" s="516"/>
      <c r="AF269" s="411">
        <v>46.67</v>
      </c>
      <c r="AG269" s="412"/>
      <c r="AH269" s="411">
        <v>1.79</v>
      </c>
      <c r="AI269" s="412"/>
    </row>
    <row r="270" spans="1:35">
      <c r="A270" s="486">
        <v>349</v>
      </c>
      <c r="B270" s="487"/>
      <c r="C270" s="81" t="s">
        <v>125</v>
      </c>
      <c r="D270" s="548">
        <v>200</v>
      </c>
      <c r="E270" s="549"/>
      <c r="F270" s="486">
        <v>0.06</v>
      </c>
      <c r="G270" s="487"/>
      <c r="H270" s="486">
        <v>0.02</v>
      </c>
      <c r="I270" s="487"/>
      <c r="J270" s="486">
        <v>19.600000000000001</v>
      </c>
      <c r="K270" s="487"/>
      <c r="L270" s="490">
        <v>76.75</v>
      </c>
      <c r="M270" s="491"/>
      <c r="N270" s="548">
        <v>0</v>
      </c>
      <c r="O270" s="549"/>
      <c r="P270" s="355">
        <v>0</v>
      </c>
      <c r="Q270" s="40">
        <v>2.5</v>
      </c>
      <c r="R270" s="411">
        <v>0</v>
      </c>
      <c r="S270" s="412"/>
      <c r="T270" s="415">
        <v>0</v>
      </c>
      <c r="U270" s="416"/>
      <c r="V270" s="415">
        <v>4</v>
      </c>
      <c r="W270" s="416"/>
      <c r="X270" s="40">
        <v>3.3</v>
      </c>
      <c r="Y270" s="40">
        <v>0</v>
      </c>
      <c r="Z270" s="415">
        <v>0</v>
      </c>
      <c r="AA270" s="537"/>
      <c r="AB270" s="417">
        <v>0.45</v>
      </c>
      <c r="AC270" s="412"/>
      <c r="AD270" s="415">
        <v>0</v>
      </c>
      <c r="AE270" s="416"/>
      <c r="AF270" s="415">
        <v>1.7</v>
      </c>
      <c r="AG270" s="416"/>
      <c r="AH270" s="411">
        <v>0.15</v>
      </c>
      <c r="AI270" s="412"/>
    </row>
    <row r="271" spans="1:35" ht="14.4" customHeight="1">
      <c r="A271" s="177" t="s">
        <v>7</v>
      </c>
      <c r="B271" s="465" t="s">
        <v>190</v>
      </c>
      <c r="C271" s="425"/>
      <c r="D271" s="426"/>
      <c r="E271" s="548">
        <v>50</v>
      </c>
      <c r="F271" s="549"/>
      <c r="G271" s="486">
        <v>1.53</v>
      </c>
      <c r="H271" s="487"/>
      <c r="I271" s="486">
        <v>0.3</v>
      </c>
      <c r="J271" s="487"/>
      <c r="K271" s="486">
        <v>19.399999999999999</v>
      </c>
      <c r="L271" s="487"/>
      <c r="M271" s="488">
        <v>90</v>
      </c>
      <c r="N271" s="489"/>
      <c r="O271" s="486">
        <v>0.12</v>
      </c>
      <c r="P271" s="487"/>
      <c r="Q271" s="9">
        <v>0</v>
      </c>
      <c r="R271" s="8">
        <v>0.06</v>
      </c>
      <c r="S271" s="422">
        <v>0</v>
      </c>
      <c r="T271" s="423"/>
      <c r="U271" s="422">
        <v>24.5</v>
      </c>
      <c r="V271" s="423"/>
      <c r="W271" s="420">
        <v>110.6</v>
      </c>
      <c r="X271" s="421"/>
      <c r="Y271" s="10">
        <v>1.7000000000000001E-2</v>
      </c>
      <c r="Z271" s="17">
        <v>0</v>
      </c>
      <c r="AA271" s="498">
        <v>17.100000000000001</v>
      </c>
      <c r="AB271" s="499"/>
      <c r="AC271" s="499"/>
      <c r="AD271" s="500"/>
      <c r="AE271" s="420">
        <v>0</v>
      </c>
      <c r="AF271" s="421"/>
      <c r="AG271" s="427">
        <v>32.9</v>
      </c>
      <c r="AH271" s="428"/>
      <c r="AI271" s="312">
        <v>1.33</v>
      </c>
    </row>
    <row r="272" spans="1:35">
      <c r="A272" s="16" t="s">
        <v>7</v>
      </c>
      <c r="B272" s="465" t="s">
        <v>8</v>
      </c>
      <c r="C272" s="425"/>
      <c r="D272" s="426"/>
      <c r="E272" s="548">
        <v>30</v>
      </c>
      <c r="F272" s="549"/>
      <c r="G272" s="592">
        <v>1.58</v>
      </c>
      <c r="H272" s="593"/>
      <c r="I272" s="592">
        <v>0.2</v>
      </c>
      <c r="J272" s="593"/>
      <c r="K272" s="488">
        <v>9.66</v>
      </c>
      <c r="L272" s="489"/>
      <c r="M272" s="488">
        <v>46.76</v>
      </c>
      <c r="N272" s="489"/>
      <c r="O272" s="644">
        <v>0.04</v>
      </c>
      <c r="P272" s="593"/>
      <c r="Q272" s="130">
        <v>0.06</v>
      </c>
      <c r="R272" s="70">
        <v>0</v>
      </c>
      <c r="S272" s="478">
        <v>0</v>
      </c>
      <c r="T272" s="479"/>
      <c r="U272" s="478">
        <v>4.5999999999999996</v>
      </c>
      <c r="V272" s="479"/>
      <c r="W272" s="70">
        <v>17.399999999999999</v>
      </c>
      <c r="X272" s="70">
        <v>17.399999999999999</v>
      </c>
      <c r="Y272" s="70">
        <v>0</v>
      </c>
      <c r="Z272" s="70">
        <v>0</v>
      </c>
      <c r="AA272" s="131">
        <v>0</v>
      </c>
      <c r="AB272" s="643">
        <v>76.8</v>
      </c>
      <c r="AC272" s="643"/>
      <c r="AD272" s="132"/>
      <c r="AE272" s="478">
        <v>0</v>
      </c>
      <c r="AF272" s="479"/>
      <c r="AG272" s="478">
        <v>6.6</v>
      </c>
      <c r="AH272" s="479"/>
      <c r="AI272" s="141">
        <v>0.22</v>
      </c>
    </row>
    <row r="273" spans="1:35">
      <c r="A273" s="49">
        <v>440</v>
      </c>
      <c r="B273" s="1025" t="s">
        <v>205</v>
      </c>
      <c r="C273" s="1026"/>
      <c r="D273" s="1027"/>
      <c r="E273" s="558">
        <v>60</v>
      </c>
      <c r="F273" s="559"/>
      <c r="G273" s="567">
        <v>6.69</v>
      </c>
      <c r="H273" s="568"/>
      <c r="I273" s="567">
        <v>5.7</v>
      </c>
      <c r="J273" s="568"/>
      <c r="K273" s="567">
        <v>29</v>
      </c>
      <c r="L273" s="568"/>
      <c r="M273" s="567">
        <v>194.89</v>
      </c>
      <c r="N273" s="568"/>
      <c r="O273" s="356">
        <v>7.0000000000000007E-2</v>
      </c>
      <c r="P273" s="304"/>
      <c r="Q273" s="129">
        <v>0.04</v>
      </c>
      <c r="R273" s="315">
        <v>0</v>
      </c>
      <c r="S273" s="316"/>
      <c r="T273" s="316">
        <v>0.14099999999999999</v>
      </c>
      <c r="U273" s="316"/>
      <c r="V273" s="316">
        <v>38.64</v>
      </c>
      <c r="W273" s="315"/>
      <c r="X273" s="315">
        <v>79.3</v>
      </c>
      <c r="Y273" s="315">
        <v>0.06</v>
      </c>
      <c r="Z273" s="316">
        <v>0.03</v>
      </c>
      <c r="AA273" s="316"/>
      <c r="AB273" s="569">
        <v>87.04</v>
      </c>
      <c r="AC273" s="570"/>
      <c r="AD273" s="315"/>
      <c r="AE273" s="316">
        <v>0.01</v>
      </c>
      <c r="AF273" s="316"/>
      <c r="AG273" s="315">
        <v>15.2</v>
      </c>
      <c r="AH273" s="315"/>
      <c r="AI273" s="315">
        <v>0.6</v>
      </c>
    </row>
    <row r="274" spans="1:35">
      <c r="A274" s="465" t="s">
        <v>6</v>
      </c>
      <c r="B274" s="425"/>
      <c r="C274" s="425"/>
      <c r="D274" s="425"/>
      <c r="E274" s="426"/>
      <c r="F274" s="490">
        <f>G273+G272+G271+F270+F269+F268+F266</f>
        <v>21.47</v>
      </c>
      <c r="G274" s="491"/>
      <c r="H274" s="490">
        <f>I273+I272+I271+H270+H269+H268+H266</f>
        <v>25.17</v>
      </c>
      <c r="I274" s="491"/>
      <c r="J274" s="490">
        <f>K273+K272+K271+J270+J269+J268+J266</f>
        <v>114.38</v>
      </c>
      <c r="K274" s="491"/>
      <c r="L274" s="490">
        <f>M273+M272+M271+L270+L269+L268+L266</f>
        <v>850.53</v>
      </c>
      <c r="M274" s="491"/>
      <c r="N274" s="490">
        <f>O272+O271+N270+N269+N268+N266</f>
        <v>0.98499999999999999</v>
      </c>
      <c r="O274" s="491"/>
      <c r="P274" s="225">
        <v>0.4</v>
      </c>
      <c r="Q274" s="40">
        <f>Q272+Q271+Q270+Q269+Q268+Q266</f>
        <v>55.06</v>
      </c>
      <c r="R274" s="411">
        <f>R272+R271+R270+R269+R267+R266</f>
        <v>0.41</v>
      </c>
      <c r="S274" s="412"/>
      <c r="T274" s="518">
        <v>0.03</v>
      </c>
      <c r="U274" s="519"/>
      <c r="V274" s="415">
        <f>U272+U271+V270+V268+V269+V266</f>
        <v>146.07999999999998</v>
      </c>
      <c r="W274" s="416"/>
      <c r="X274" s="40">
        <f>X272+X271+X270+X269+X268+X266</f>
        <v>247.43</v>
      </c>
      <c r="Y274" s="40">
        <f>Y271+Y272+Y270+Y269+Y268+Y266</f>
        <v>0.12</v>
      </c>
      <c r="Z274" s="415">
        <f>Z272+Z271+Z270+Z269+Z268+Z266</f>
        <v>0.59399999999999997</v>
      </c>
      <c r="AA274" s="537"/>
      <c r="AB274" s="537">
        <f>AB272+AB271+AB270+AB269+AB268+AB266</f>
        <v>234.7</v>
      </c>
      <c r="AC274" s="416"/>
      <c r="AD274" s="515">
        <f>AE272+AE271+AD270+AD269+AD268+AD266</f>
        <v>4.0000000000000001E-3</v>
      </c>
      <c r="AE274" s="519"/>
      <c r="AF274" s="415">
        <f>AG272+AG271+AF270+AF269+AF268+AF266</f>
        <v>142.17000000000002</v>
      </c>
      <c r="AG274" s="416"/>
      <c r="AH274" s="415">
        <f>AI272+AI271+AH270+AH269+AH268+AH266</f>
        <v>4.76</v>
      </c>
      <c r="AI274" s="416"/>
    </row>
    <row r="275" spans="1:35">
      <c r="A275" s="937" t="s">
        <v>108</v>
      </c>
      <c r="B275" s="938"/>
      <c r="C275" s="938"/>
      <c r="D275" s="938"/>
      <c r="E275" s="939"/>
      <c r="F275" s="706">
        <f>G273+G272+G271+F270+F269+F268+G267</f>
        <v>21.729999999999997</v>
      </c>
      <c r="G275" s="707"/>
      <c r="H275" s="706">
        <f>I272+I273+I271+H270+H269+H268+I267</f>
        <v>23.48</v>
      </c>
      <c r="I275" s="707"/>
      <c r="J275" s="706">
        <f>K273+K272+K271+J270+J268+J269+K267</f>
        <v>117.21</v>
      </c>
      <c r="K275" s="707"/>
      <c r="L275" s="706">
        <f>M273+M272+M271+L270+L269+L268+M267</f>
        <v>843.68</v>
      </c>
      <c r="M275" s="707"/>
      <c r="N275" s="706">
        <f>O272</f>
        <v>0.04</v>
      </c>
      <c r="O275" s="707"/>
      <c r="P275" s="357">
        <v>0.4</v>
      </c>
      <c r="Q275" s="147">
        <f>Q272+Q271+Q270+Q269+Q268+Q267</f>
        <v>19.259999999999998</v>
      </c>
      <c r="R275" s="711">
        <f>R272+R271+R270+R269+R268+R267</f>
        <v>0.39999999999999997</v>
      </c>
      <c r="S275" s="712"/>
      <c r="T275" s="711">
        <v>0.03</v>
      </c>
      <c r="U275" s="712"/>
      <c r="V275" s="708">
        <f>U272+U271+V270+V269+V268+U267</f>
        <v>95.05</v>
      </c>
      <c r="W275" s="710"/>
      <c r="X275" s="147">
        <v>340.6</v>
      </c>
      <c r="Y275" s="147">
        <v>0.1</v>
      </c>
      <c r="Z275" s="708">
        <v>0.6</v>
      </c>
      <c r="AA275" s="709"/>
      <c r="AB275" s="709">
        <f>AB272+AB271+AB270+AB269+AB267</f>
        <v>202.75</v>
      </c>
      <c r="AC275" s="710"/>
      <c r="AD275" s="708">
        <f>AE272+AE271+AD270+AD269+AD268+AE267</f>
        <v>3.0000000000000001E-3</v>
      </c>
      <c r="AE275" s="710"/>
      <c r="AF275" s="708">
        <f>AG272+AG271+AF270+AF269+AF268+AG267</f>
        <v>147.04000000000002</v>
      </c>
      <c r="AG275" s="710"/>
      <c r="AH275" s="708">
        <f>AI272+AI271+AH270+AH269+AH268+AI267</f>
        <v>5.22</v>
      </c>
      <c r="AI275" s="710"/>
    </row>
    <row r="276" spans="1:35">
      <c r="A276" s="465" t="s">
        <v>116</v>
      </c>
      <c r="B276" s="425"/>
      <c r="C276" s="425"/>
      <c r="D276" s="425"/>
      <c r="E276" s="426"/>
      <c r="F276" s="486">
        <f>F274+F264</f>
        <v>52.67</v>
      </c>
      <c r="G276" s="487"/>
      <c r="H276" s="486">
        <f>H274+H264</f>
        <v>43.67</v>
      </c>
      <c r="I276" s="487"/>
      <c r="J276" s="486">
        <f>J274+J264</f>
        <v>189.68</v>
      </c>
      <c r="K276" s="487"/>
      <c r="L276" s="490">
        <f>L274+L264</f>
        <v>1351.73</v>
      </c>
      <c r="M276" s="491"/>
      <c r="N276" s="490">
        <v>1</v>
      </c>
      <c r="O276" s="491"/>
      <c r="P276" s="225">
        <v>0.8</v>
      </c>
      <c r="Q276" s="40">
        <f>Q274+Q264</f>
        <v>55.760000000000005</v>
      </c>
      <c r="R276" s="415">
        <f>R274+R264</f>
        <v>12.75</v>
      </c>
      <c r="S276" s="416"/>
      <c r="T276" s="411">
        <f>T275+T264</f>
        <v>1.95</v>
      </c>
      <c r="U276" s="519"/>
      <c r="V276" s="415">
        <f>V274+V264</f>
        <v>270.48</v>
      </c>
      <c r="W276" s="416"/>
      <c r="X276" s="40">
        <f>X274+X264</f>
        <v>669.03</v>
      </c>
      <c r="Y276" s="40">
        <f>Y274+Y264</f>
        <v>113.18</v>
      </c>
      <c r="Z276" s="415">
        <f>Z274+Z264</f>
        <v>0.878</v>
      </c>
      <c r="AA276" s="537"/>
      <c r="AB276" s="537">
        <f>AB274+AB264</f>
        <v>287.56</v>
      </c>
      <c r="AC276" s="416"/>
      <c r="AD276" s="415">
        <f>AD274+AD264</f>
        <v>0.214</v>
      </c>
      <c r="AE276" s="416"/>
      <c r="AF276" s="415">
        <f>AF274+AF264</f>
        <v>197.52</v>
      </c>
      <c r="AG276" s="416"/>
      <c r="AH276" s="415">
        <f>AH274+AH264</f>
        <v>8.2899999999999991</v>
      </c>
      <c r="AI276" s="416"/>
    </row>
    <row r="277" spans="1:35">
      <c r="A277" s="698" t="s">
        <v>109</v>
      </c>
      <c r="B277" s="699"/>
      <c r="C277" s="699"/>
      <c r="D277" s="699"/>
      <c r="E277" s="700"/>
      <c r="F277" s="509">
        <f>F275+F264</f>
        <v>52.93</v>
      </c>
      <c r="G277" s="510"/>
      <c r="H277" s="509">
        <f>H275+H264</f>
        <v>41.980000000000004</v>
      </c>
      <c r="I277" s="510"/>
      <c r="J277" s="509">
        <f>J275+J264</f>
        <v>192.51</v>
      </c>
      <c r="K277" s="510"/>
      <c r="L277" s="509">
        <f>L275+L264</f>
        <v>1344.8799999999999</v>
      </c>
      <c r="M277" s="510"/>
      <c r="N277" s="509">
        <v>1</v>
      </c>
      <c r="O277" s="510"/>
      <c r="P277" s="232">
        <v>0.7</v>
      </c>
      <c r="Q277" s="45">
        <f>Q275+Q264</f>
        <v>19.959999999999997</v>
      </c>
      <c r="R277" s="469">
        <f>R275+R264</f>
        <v>12.74</v>
      </c>
      <c r="S277" s="470"/>
      <c r="T277" s="601">
        <f>T274+T264</f>
        <v>1.95</v>
      </c>
      <c r="U277" s="602"/>
      <c r="V277" s="469">
        <f>V275+V264</f>
        <v>219.45</v>
      </c>
      <c r="W277" s="470"/>
      <c r="X277" s="45">
        <f>X275+X264</f>
        <v>762.2</v>
      </c>
      <c r="Y277" s="45">
        <f>Y275+Y264</f>
        <v>113.16</v>
      </c>
      <c r="Z277" s="469">
        <v>0.9</v>
      </c>
      <c r="AA277" s="663"/>
      <c r="AB277" s="713">
        <f>AB275+AB264</f>
        <v>255.61</v>
      </c>
      <c r="AC277" s="495"/>
      <c r="AD277" s="469">
        <f>AD264</f>
        <v>0.21</v>
      </c>
      <c r="AE277" s="470"/>
      <c r="AF277" s="469">
        <f>AF275+AF264</f>
        <v>202.39000000000001</v>
      </c>
      <c r="AG277" s="470"/>
      <c r="AH277" s="469">
        <v>8.3000000000000007</v>
      </c>
      <c r="AI277" s="470"/>
    </row>
    <row r="278" spans="1:35">
      <c r="A278" s="687" t="s">
        <v>9</v>
      </c>
      <c r="B278" s="688"/>
      <c r="C278" s="688"/>
      <c r="D278" s="688"/>
      <c r="E278" s="688"/>
      <c r="F278" s="688"/>
      <c r="G278" s="688"/>
      <c r="H278" s="688"/>
      <c r="I278" s="688"/>
      <c r="J278" s="688"/>
      <c r="K278" s="688"/>
      <c r="L278" s="688"/>
      <c r="M278" s="688"/>
      <c r="N278" s="688"/>
      <c r="O278" s="688"/>
      <c r="P278" s="688"/>
      <c r="Q278" s="688"/>
      <c r="R278" s="688"/>
      <c r="S278" s="688"/>
      <c r="T278" s="688"/>
      <c r="U278" s="688"/>
      <c r="V278" s="688"/>
      <c r="W278" s="688"/>
      <c r="X278" s="688"/>
      <c r="Y278" s="688"/>
      <c r="Z278" s="688"/>
      <c r="AA278" s="688"/>
      <c r="AB278" s="688"/>
      <c r="AC278" s="688"/>
      <c r="AD278" s="688"/>
      <c r="AE278" s="688"/>
      <c r="AF278" s="688"/>
      <c r="AG278" s="688"/>
      <c r="AH278" s="688"/>
      <c r="AI278" s="689"/>
    </row>
    <row r="279" spans="1:35">
      <c r="A279" s="326">
        <v>386</v>
      </c>
      <c r="B279" s="701" t="s">
        <v>1</v>
      </c>
      <c r="C279" s="646"/>
      <c r="D279" s="702"/>
      <c r="E279" s="236">
        <v>200</v>
      </c>
      <c r="F279" s="330"/>
      <c r="G279" s="326">
        <v>5.8</v>
      </c>
      <c r="H279" s="325">
        <v>5.8</v>
      </c>
      <c r="I279" s="326">
        <v>5</v>
      </c>
      <c r="J279" s="325">
        <v>5</v>
      </c>
      <c r="K279" s="327">
        <v>8.4</v>
      </c>
      <c r="L279" s="328"/>
      <c r="M279" s="329">
        <v>102</v>
      </c>
      <c r="N279" s="330">
        <v>102</v>
      </c>
      <c r="O279" s="326">
        <v>0.04</v>
      </c>
      <c r="P279" s="325"/>
      <c r="Q279" s="70">
        <v>0.6</v>
      </c>
      <c r="R279" s="70">
        <v>0.26</v>
      </c>
      <c r="S279" s="326"/>
      <c r="T279" s="325">
        <v>0</v>
      </c>
      <c r="U279" s="326"/>
      <c r="V279" s="325">
        <v>248</v>
      </c>
      <c r="W279" s="326"/>
      <c r="X279" s="325">
        <v>184</v>
      </c>
      <c r="Y279" s="326">
        <v>0</v>
      </c>
      <c r="Z279" s="332">
        <v>0</v>
      </c>
      <c r="AA279" s="332"/>
      <c r="AB279" s="1017">
        <v>292</v>
      </c>
      <c r="AC279" s="1017"/>
      <c r="AD279" s="332"/>
      <c r="AE279" s="332">
        <v>0</v>
      </c>
      <c r="AF279" s="332"/>
      <c r="AG279" s="332">
        <v>28</v>
      </c>
      <c r="AH279" s="332"/>
      <c r="AI279" s="332">
        <v>0.2</v>
      </c>
    </row>
    <row r="280" spans="1:35">
      <c r="A280" s="374">
        <v>7</v>
      </c>
      <c r="B280" s="703" t="s">
        <v>10</v>
      </c>
      <c r="C280" s="704"/>
      <c r="D280" s="705"/>
      <c r="E280" s="480">
        <v>60</v>
      </c>
      <c r="F280" s="482"/>
      <c r="G280" s="480">
        <v>6.6</v>
      </c>
      <c r="H280" s="482"/>
      <c r="I280" s="480">
        <v>9.98</v>
      </c>
      <c r="J280" s="482"/>
      <c r="K280" s="480">
        <v>17.8</v>
      </c>
      <c r="L280" s="482"/>
      <c r="M280" s="480">
        <v>188.4</v>
      </c>
      <c r="N280" s="482"/>
      <c r="O280" s="364">
        <v>4.8000000000000001E-2</v>
      </c>
      <c r="P280" s="364"/>
      <c r="Q280" s="362">
        <v>7.1999999999999995E-2</v>
      </c>
      <c r="R280" s="129">
        <v>7.8E-2</v>
      </c>
      <c r="S280" s="363"/>
      <c r="T280" s="363">
        <v>6.3E-2</v>
      </c>
      <c r="U280" s="363"/>
      <c r="V280" s="363">
        <v>167.32</v>
      </c>
      <c r="W280" s="362"/>
      <c r="X280" s="362">
        <v>115.56</v>
      </c>
      <c r="Y280" s="362">
        <v>0</v>
      </c>
      <c r="Z280" s="363">
        <v>0.01</v>
      </c>
      <c r="AA280" s="363"/>
      <c r="AB280" s="448">
        <v>51.48</v>
      </c>
      <c r="AC280" s="449"/>
      <c r="AD280" s="362"/>
      <c r="AE280" s="363">
        <v>0</v>
      </c>
      <c r="AF280" s="363"/>
      <c r="AG280" s="362">
        <v>11.34</v>
      </c>
      <c r="AH280" s="362"/>
      <c r="AI280" s="362">
        <v>0.57999999999999996</v>
      </c>
    </row>
    <row r="281" spans="1:35">
      <c r="A281" s="411">
        <v>338</v>
      </c>
      <c r="B281" s="412"/>
      <c r="C281" s="81" t="s">
        <v>201</v>
      </c>
      <c r="D281" s="413">
        <v>100</v>
      </c>
      <c r="E281" s="414"/>
      <c r="F281" s="411">
        <v>0.9</v>
      </c>
      <c r="G281" s="412"/>
      <c r="H281" s="415">
        <v>0.2</v>
      </c>
      <c r="I281" s="416"/>
      <c r="J281" s="411">
        <v>8.1</v>
      </c>
      <c r="K281" s="412"/>
      <c r="L281" s="411">
        <v>40</v>
      </c>
      <c r="M281" s="412"/>
      <c r="N281" s="411">
        <v>0.04</v>
      </c>
      <c r="O281" s="412"/>
      <c r="P281" s="39">
        <v>0.03</v>
      </c>
      <c r="Q281" s="39">
        <v>6</v>
      </c>
      <c r="R281" s="411">
        <v>0.05</v>
      </c>
      <c r="S281" s="412"/>
      <c r="T281" s="411">
        <v>0</v>
      </c>
      <c r="U281" s="412"/>
      <c r="V281" s="411">
        <v>34</v>
      </c>
      <c r="W281" s="412"/>
      <c r="X281" s="39">
        <v>23</v>
      </c>
      <c r="Y281" s="39">
        <v>0.02</v>
      </c>
      <c r="Z281" s="411">
        <v>0.05</v>
      </c>
      <c r="AA281" s="417"/>
      <c r="AB281" s="448">
        <v>18.100000000000001</v>
      </c>
      <c r="AC281" s="449"/>
      <c r="AD281" s="418">
        <v>0</v>
      </c>
      <c r="AE281" s="419"/>
      <c r="AF281" s="411">
        <v>13</v>
      </c>
      <c r="AG281" s="412"/>
      <c r="AH281" s="411">
        <v>0.3</v>
      </c>
      <c r="AI281" s="412"/>
    </row>
    <row r="282" spans="1:35">
      <c r="A282" s="293" t="s">
        <v>21</v>
      </c>
      <c r="B282" s="294"/>
      <c r="C282" s="294"/>
      <c r="D282" s="294"/>
      <c r="E282" s="294"/>
      <c r="F282" s="295"/>
      <c r="G282" s="603">
        <f>G281+G280+G279</f>
        <v>12.399999999999999</v>
      </c>
      <c r="H282" s="482"/>
      <c r="I282" s="603">
        <f>I281+I280+I279</f>
        <v>14.98</v>
      </c>
      <c r="J282" s="482"/>
      <c r="K282" s="603">
        <f>K281+K280+K279</f>
        <v>26.200000000000003</v>
      </c>
      <c r="L282" s="482"/>
      <c r="M282" s="517">
        <f>M281+M280+M279</f>
        <v>290.39999999999998</v>
      </c>
      <c r="N282" s="482"/>
      <c r="O282" s="73">
        <f>O281+O280+O279</f>
        <v>8.7999999999999995E-2</v>
      </c>
      <c r="P282" s="71"/>
      <c r="Q282" s="73">
        <f>Q281+Q280+Q279</f>
        <v>6.6719999999999997</v>
      </c>
      <c r="R282" s="73">
        <f>R281+R280+R279</f>
        <v>0.38800000000000001</v>
      </c>
      <c r="S282" s="71"/>
      <c r="T282" s="73">
        <f>T281+T280+T279</f>
        <v>6.3E-2</v>
      </c>
      <c r="U282" s="71"/>
      <c r="V282" s="73">
        <f>V281+V280+V279</f>
        <v>449.32</v>
      </c>
      <c r="W282" s="71"/>
      <c r="X282" s="73">
        <f>X281+X280+X279</f>
        <v>322.56</v>
      </c>
      <c r="Y282" s="73">
        <f>Y281+Y280+Y279</f>
        <v>0.02</v>
      </c>
      <c r="Z282" s="72">
        <f>Z281+Z280+Z279</f>
        <v>6.0000000000000005E-2</v>
      </c>
      <c r="AA282" s="71"/>
      <c r="AB282" s="603">
        <f>AA280+AA279</f>
        <v>0</v>
      </c>
      <c r="AC282" s="482"/>
      <c r="AD282" s="71"/>
      <c r="AE282" s="152">
        <f>AE280+AE279</f>
        <v>0</v>
      </c>
      <c r="AF282" s="71"/>
      <c r="AG282" s="73">
        <f>AG280+AG279</f>
        <v>39.340000000000003</v>
      </c>
      <c r="AH282" s="71"/>
      <c r="AI282" s="73">
        <f>AI281+AI280+AI279</f>
        <v>0.78</v>
      </c>
    </row>
    <row r="283" spans="1:35">
      <c r="A283" s="71"/>
      <c r="B283" s="71"/>
      <c r="C283" s="151" t="s">
        <v>5</v>
      </c>
      <c r="D283" s="71"/>
      <c r="E283" s="71"/>
      <c r="F283" s="71"/>
      <c r="G283" s="73">
        <f>G282+F276</f>
        <v>65.069999999999993</v>
      </c>
      <c r="H283" s="71"/>
      <c r="I283" s="73">
        <f>I282+H276</f>
        <v>58.650000000000006</v>
      </c>
      <c r="J283" s="71"/>
      <c r="K283" s="73">
        <f>K282+J276+J264</f>
        <v>291.18</v>
      </c>
      <c r="L283" s="71"/>
      <c r="M283" s="74">
        <f>M282+L276</f>
        <v>1642.13</v>
      </c>
      <c r="N283" s="71"/>
      <c r="O283" s="73">
        <f>O282+N277</f>
        <v>1.0880000000000001</v>
      </c>
      <c r="P283" s="71"/>
      <c r="Q283" s="73">
        <f>Q282+Q276</f>
        <v>62.432000000000002</v>
      </c>
      <c r="R283" s="73">
        <f>R282+R276</f>
        <v>13.138</v>
      </c>
      <c r="S283" s="71"/>
      <c r="T283" s="73">
        <f>T282+T276</f>
        <v>2.0129999999999999</v>
      </c>
      <c r="U283" s="71"/>
      <c r="V283" s="73">
        <f>V282+V276</f>
        <v>719.8</v>
      </c>
      <c r="W283" s="71"/>
      <c r="X283" s="73">
        <f>X282+X276</f>
        <v>991.58999999999992</v>
      </c>
      <c r="Y283" s="73">
        <f>Y282+Y276</f>
        <v>113.2</v>
      </c>
      <c r="Z283" s="73">
        <f>Z282+Z276</f>
        <v>0.93800000000000006</v>
      </c>
      <c r="AA283" s="71"/>
      <c r="AB283" s="603">
        <f>AB282+AB276</f>
        <v>287.56</v>
      </c>
      <c r="AC283" s="482"/>
      <c r="AD283" s="71"/>
      <c r="AE283" s="74">
        <f>AE282+AD276</f>
        <v>0.214</v>
      </c>
      <c r="AF283" s="71"/>
      <c r="AG283" s="73">
        <f>AG282+AG281+AG280+AG279</f>
        <v>78.680000000000007</v>
      </c>
      <c r="AH283" s="71"/>
      <c r="AI283" s="73">
        <f>AI282+AH274</f>
        <v>5.54</v>
      </c>
    </row>
    <row r="284" spans="1:35">
      <c r="A284" s="71"/>
      <c r="B284" s="71"/>
      <c r="C284" s="151" t="s">
        <v>132</v>
      </c>
      <c r="D284" s="71"/>
      <c r="E284" s="71"/>
      <c r="F284" s="71"/>
      <c r="G284" s="73">
        <f>G282+F277</f>
        <v>65.33</v>
      </c>
      <c r="H284" s="71"/>
      <c r="I284" s="73">
        <f>I282+H277</f>
        <v>56.960000000000008</v>
      </c>
      <c r="J284" s="71"/>
      <c r="K284" s="73">
        <f>K282+J277</f>
        <v>218.70999999999998</v>
      </c>
      <c r="L284" s="71"/>
      <c r="M284" s="74">
        <f>M282+L277</f>
        <v>1635.2799999999997</v>
      </c>
      <c r="N284" s="71"/>
      <c r="O284" s="73">
        <f>O283</f>
        <v>1.0880000000000001</v>
      </c>
      <c r="P284" s="71"/>
      <c r="Q284" s="73">
        <f>Q282+Q277</f>
        <v>26.631999999999998</v>
      </c>
      <c r="R284" s="73">
        <f>R282+R277</f>
        <v>13.128</v>
      </c>
      <c r="S284" s="71"/>
      <c r="T284" s="73">
        <f>T282+T277</f>
        <v>2.0129999999999999</v>
      </c>
      <c r="U284" s="71"/>
      <c r="V284" s="73">
        <f>V282+V278</f>
        <v>449.32</v>
      </c>
      <c r="W284" s="71"/>
      <c r="X284" s="73">
        <f>X282+X277</f>
        <v>1084.76</v>
      </c>
      <c r="Y284" s="73">
        <f>Y283</f>
        <v>113.2</v>
      </c>
      <c r="Z284" s="73">
        <f>Z283</f>
        <v>0.93800000000000006</v>
      </c>
      <c r="AA284" s="71"/>
      <c r="AB284" s="603">
        <f>AB282+AB277</f>
        <v>255.61</v>
      </c>
      <c r="AC284" s="482"/>
      <c r="AD284" s="71"/>
      <c r="AE284" s="74">
        <f>AE283</f>
        <v>0.214</v>
      </c>
      <c r="AF284" s="71"/>
      <c r="AG284" s="73">
        <f>AG282+AF277</f>
        <v>241.73000000000002</v>
      </c>
      <c r="AH284" s="71"/>
      <c r="AI284" s="73">
        <f>AI282+AH277</f>
        <v>9.08</v>
      </c>
    </row>
    <row r="285" spans="1:35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  <c r="AA285" s="120"/>
      <c r="AB285" s="121"/>
      <c r="AC285" s="120"/>
      <c r="AD285" s="120"/>
      <c r="AE285" s="120"/>
      <c r="AF285" s="120"/>
      <c r="AG285" s="120"/>
      <c r="AH285" s="120"/>
      <c r="AI285" s="120"/>
    </row>
    <row r="286" spans="1:35">
      <c r="A286" s="148"/>
      <c r="B286" s="148"/>
      <c r="C286" s="148" t="s">
        <v>57</v>
      </c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  <c r="T286" s="148"/>
      <c r="U286" s="148"/>
      <c r="V286" s="148"/>
      <c r="W286" s="148"/>
      <c r="X286" s="148"/>
      <c r="Y286" s="148"/>
      <c r="Z286" s="148"/>
      <c r="AA286" s="148"/>
      <c r="AB286" s="149"/>
      <c r="AC286" s="148"/>
      <c r="AD286" s="148"/>
      <c r="AE286" s="148"/>
      <c r="AF286" s="148"/>
      <c r="AG286" s="148"/>
      <c r="AH286" s="148"/>
      <c r="AI286" s="148"/>
    </row>
    <row r="287" spans="1:35">
      <c r="A287" s="472"/>
      <c r="B287" s="472"/>
      <c r="C287" s="472"/>
      <c r="D287" s="472"/>
      <c r="E287" s="472"/>
      <c r="F287" s="472"/>
      <c r="G287" s="472"/>
      <c r="H287" s="472"/>
      <c r="I287" s="472"/>
      <c r="J287" s="472"/>
      <c r="K287" s="472"/>
      <c r="L287" s="472"/>
      <c r="M287" s="472"/>
      <c r="N287" s="472"/>
      <c r="O287" s="472"/>
      <c r="P287" s="472"/>
      <c r="Q287" s="472"/>
      <c r="R287" s="472"/>
      <c r="S287" s="472"/>
      <c r="T287" s="471" t="s">
        <v>118</v>
      </c>
      <c r="U287" s="471"/>
      <c r="V287" s="471"/>
      <c r="W287" s="471"/>
      <c r="X287" s="471"/>
      <c r="Y287" s="471"/>
      <c r="Z287" s="471" t="s">
        <v>119</v>
      </c>
      <c r="AA287" s="471"/>
      <c r="AB287" s="690" t="s">
        <v>120</v>
      </c>
      <c r="AC287" s="690"/>
      <c r="AD287" s="690"/>
      <c r="AE287" s="690"/>
      <c r="AF287" s="690"/>
      <c r="AG287" s="690"/>
      <c r="AH287" s="690"/>
      <c r="AI287" s="690"/>
    </row>
    <row r="288" spans="1:35">
      <c r="A288" s="674" t="s">
        <v>127</v>
      </c>
      <c r="B288" s="675"/>
      <c r="C288" s="691" t="s">
        <v>69</v>
      </c>
      <c r="D288" s="674" t="s">
        <v>128</v>
      </c>
      <c r="E288" s="675"/>
      <c r="F288" s="413" t="s">
        <v>70</v>
      </c>
      <c r="G288" s="547"/>
      <c r="H288" s="547"/>
      <c r="I288" s="547"/>
      <c r="J288" s="547"/>
      <c r="K288" s="414"/>
      <c r="L288" s="674" t="s">
        <v>129</v>
      </c>
      <c r="M288" s="675"/>
      <c r="N288" s="413" t="s">
        <v>71</v>
      </c>
      <c r="O288" s="547"/>
      <c r="P288" s="547"/>
      <c r="Q288" s="547"/>
      <c r="R288" s="547"/>
      <c r="S288" s="547"/>
      <c r="T288" s="547"/>
      <c r="U288" s="414"/>
      <c r="V288" s="413" t="s">
        <v>72</v>
      </c>
      <c r="W288" s="547"/>
      <c r="X288" s="547"/>
      <c r="Y288" s="547"/>
      <c r="Z288" s="686"/>
      <c r="AA288" s="686"/>
      <c r="AB288" s="686"/>
      <c r="AC288" s="686"/>
      <c r="AD288" s="547"/>
      <c r="AE288" s="547"/>
      <c r="AF288" s="547"/>
      <c r="AG288" s="547"/>
      <c r="AH288" s="547"/>
      <c r="AI288" s="414"/>
    </row>
    <row r="289" spans="1:35" ht="24">
      <c r="A289" s="676"/>
      <c r="B289" s="677"/>
      <c r="C289" s="692"/>
      <c r="D289" s="676"/>
      <c r="E289" s="677"/>
      <c r="F289" s="413" t="s">
        <v>73</v>
      </c>
      <c r="G289" s="414"/>
      <c r="H289" s="413" t="s">
        <v>74</v>
      </c>
      <c r="I289" s="414"/>
      <c r="J289" s="413" t="s">
        <v>75</v>
      </c>
      <c r="K289" s="414"/>
      <c r="L289" s="676"/>
      <c r="M289" s="677"/>
      <c r="N289" s="413" t="s">
        <v>76</v>
      </c>
      <c r="O289" s="414"/>
      <c r="P289" s="7" t="s">
        <v>77</v>
      </c>
      <c r="Q289" s="7" t="s">
        <v>78</v>
      </c>
      <c r="R289" s="413" t="s">
        <v>77</v>
      </c>
      <c r="S289" s="414"/>
      <c r="T289" s="413" t="s">
        <v>80</v>
      </c>
      <c r="U289" s="414"/>
      <c r="V289" s="413" t="s">
        <v>81</v>
      </c>
      <c r="W289" s="414"/>
      <c r="X289" s="7" t="s">
        <v>82</v>
      </c>
      <c r="Y289" s="143" t="s">
        <v>83</v>
      </c>
      <c r="Z289" s="144" t="s">
        <v>84</v>
      </c>
      <c r="AA289" s="144"/>
      <c r="AB289" s="558" t="s">
        <v>85</v>
      </c>
      <c r="AC289" s="559"/>
      <c r="AD289" s="547" t="s">
        <v>86</v>
      </c>
      <c r="AE289" s="414"/>
      <c r="AF289" s="413" t="s">
        <v>87</v>
      </c>
      <c r="AG289" s="414"/>
      <c r="AH289" s="413" t="s">
        <v>88</v>
      </c>
      <c r="AI289" s="414"/>
    </row>
    <row r="290" spans="1:35">
      <c r="A290" s="443">
        <v>1</v>
      </c>
      <c r="B290" s="419"/>
      <c r="C290" s="42">
        <v>2</v>
      </c>
      <c r="D290" s="443">
        <v>3</v>
      </c>
      <c r="E290" s="419"/>
      <c r="F290" s="443">
        <v>4</v>
      </c>
      <c r="G290" s="419"/>
      <c r="H290" s="443">
        <v>5</v>
      </c>
      <c r="I290" s="419"/>
      <c r="J290" s="443">
        <v>6</v>
      </c>
      <c r="K290" s="419"/>
      <c r="L290" s="443">
        <v>7</v>
      </c>
      <c r="M290" s="419"/>
      <c r="N290" s="443">
        <v>8</v>
      </c>
      <c r="O290" s="419"/>
      <c r="P290" s="42">
        <v>9</v>
      </c>
      <c r="Q290" s="42">
        <v>10</v>
      </c>
      <c r="R290" s="443">
        <v>11</v>
      </c>
      <c r="S290" s="419"/>
      <c r="T290" s="443">
        <v>12</v>
      </c>
      <c r="U290" s="419"/>
      <c r="V290" s="443">
        <v>13</v>
      </c>
      <c r="W290" s="419"/>
      <c r="X290" s="42">
        <v>14</v>
      </c>
      <c r="Y290" s="137">
        <v>15</v>
      </c>
      <c r="Z290" s="145">
        <v>16</v>
      </c>
      <c r="AA290" s="145"/>
      <c r="AB290" s="594">
        <v>17</v>
      </c>
      <c r="AC290" s="595"/>
      <c r="AD290" s="418">
        <v>18</v>
      </c>
      <c r="AE290" s="419"/>
      <c r="AF290" s="443">
        <v>19</v>
      </c>
      <c r="AG290" s="419"/>
      <c r="AH290" s="443">
        <v>20</v>
      </c>
      <c r="AI290" s="419"/>
    </row>
    <row r="291" spans="1:35">
      <c r="A291" s="671" t="s">
        <v>133</v>
      </c>
      <c r="B291" s="672"/>
      <c r="C291" s="672"/>
      <c r="D291" s="672"/>
      <c r="E291" s="672"/>
      <c r="F291" s="672"/>
      <c r="G291" s="672"/>
      <c r="H291" s="672"/>
      <c r="I291" s="672"/>
      <c r="J291" s="672"/>
      <c r="K291" s="672"/>
      <c r="L291" s="672"/>
      <c r="M291" s="672"/>
      <c r="N291" s="672"/>
      <c r="O291" s="672"/>
      <c r="P291" s="672"/>
      <c r="Q291" s="672"/>
      <c r="R291" s="672"/>
      <c r="S291" s="672"/>
      <c r="T291" s="672"/>
      <c r="U291" s="672"/>
      <c r="V291" s="672"/>
      <c r="W291" s="672"/>
      <c r="X291" s="672"/>
      <c r="Y291" s="672"/>
      <c r="Z291" s="672"/>
      <c r="AA291" s="672"/>
      <c r="AB291" s="672"/>
      <c r="AC291" s="672"/>
      <c r="AD291" s="672"/>
      <c r="AE291" s="672"/>
      <c r="AF291" s="672"/>
      <c r="AG291" s="672"/>
      <c r="AH291" s="672"/>
      <c r="AI291" s="673"/>
    </row>
    <row r="292" spans="1:35" ht="24">
      <c r="A292" s="667">
        <v>173</v>
      </c>
      <c r="B292" s="668"/>
      <c r="C292" s="81" t="s">
        <v>158</v>
      </c>
      <c r="D292" s="669">
        <v>200</v>
      </c>
      <c r="E292" s="670"/>
      <c r="F292" s="667">
        <v>8.8000000000000007</v>
      </c>
      <c r="G292" s="668"/>
      <c r="H292" s="667">
        <v>12.6</v>
      </c>
      <c r="I292" s="668"/>
      <c r="J292" s="667">
        <v>38.4</v>
      </c>
      <c r="K292" s="668"/>
      <c r="L292" s="667">
        <v>261.60000000000002</v>
      </c>
      <c r="M292" s="668"/>
      <c r="N292" s="667">
        <v>0.28999999999999998</v>
      </c>
      <c r="O292" s="668"/>
      <c r="P292" s="198">
        <v>0.09</v>
      </c>
      <c r="Q292" s="146">
        <v>1.73</v>
      </c>
      <c r="R292" s="682">
        <v>0.26</v>
      </c>
      <c r="S292" s="683"/>
      <c r="T292" s="1006">
        <v>0.14000000000000001</v>
      </c>
      <c r="U292" s="1007"/>
      <c r="V292" s="682">
        <v>190.1</v>
      </c>
      <c r="W292" s="683"/>
      <c r="X292" s="146">
        <v>130.53</v>
      </c>
      <c r="Y292" s="208">
        <v>0.08</v>
      </c>
      <c r="Z292" s="694">
        <v>1.7999999999999999E-2</v>
      </c>
      <c r="AA292" s="694"/>
      <c r="AB292" s="695">
        <v>87.26</v>
      </c>
      <c r="AC292" s="683"/>
      <c r="AD292" s="680">
        <v>0.2</v>
      </c>
      <c r="AE292" s="681"/>
      <c r="AF292" s="682">
        <v>8.9</v>
      </c>
      <c r="AG292" s="683"/>
      <c r="AH292" s="682">
        <v>0.7</v>
      </c>
      <c r="AI292" s="683"/>
    </row>
    <row r="293" spans="1:35" ht="17.399999999999999" customHeight="1">
      <c r="A293" s="39">
        <v>303.16000000000003</v>
      </c>
      <c r="B293" s="483" t="s">
        <v>150</v>
      </c>
      <c r="C293" s="484"/>
      <c r="D293" s="485"/>
      <c r="E293" s="684">
        <v>200</v>
      </c>
      <c r="F293" s="685"/>
      <c r="G293" s="678">
        <v>5</v>
      </c>
      <c r="H293" s="679"/>
      <c r="I293" s="678">
        <v>3.2</v>
      </c>
      <c r="J293" s="679"/>
      <c r="K293" s="678">
        <v>24.66</v>
      </c>
      <c r="L293" s="679"/>
      <c r="M293" s="696">
        <v>141.28</v>
      </c>
      <c r="N293" s="697"/>
      <c r="O293" s="435">
        <v>0.04</v>
      </c>
      <c r="P293" s="436"/>
      <c r="Q293" s="55">
        <v>0.15</v>
      </c>
      <c r="R293" s="247">
        <v>1.3</v>
      </c>
      <c r="S293" s="639">
        <v>0.03</v>
      </c>
      <c r="T293" s="640"/>
      <c r="U293" s="435">
        <v>0.03</v>
      </c>
      <c r="V293" s="436"/>
      <c r="W293" s="463">
        <v>120.4</v>
      </c>
      <c r="X293" s="464"/>
      <c r="Y293" s="247">
        <v>90</v>
      </c>
      <c r="Z293" s="199">
        <v>0.2</v>
      </c>
      <c r="AA293" s="248">
        <v>0.25</v>
      </c>
      <c r="AB293" s="537">
        <v>187.9</v>
      </c>
      <c r="AC293" s="537"/>
      <c r="AD293" s="319"/>
      <c r="AE293" s="639">
        <v>0.09</v>
      </c>
      <c r="AF293" s="640"/>
      <c r="AG293" s="463">
        <v>14</v>
      </c>
      <c r="AH293" s="693"/>
      <c r="AI293" s="249">
        <v>0.12</v>
      </c>
    </row>
    <row r="294" spans="1:35">
      <c r="A294" s="207"/>
      <c r="B294" s="206"/>
      <c r="C294" s="49" t="s">
        <v>154</v>
      </c>
      <c r="D294" s="49"/>
      <c r="E294" s="49">
        <v>40</v>
      </c>
      <c r="F294" s="49"/>
      <c r="G294" s="49">
        <v>5.0999999999999996</v>
      </c>
      <c r="H294" s="49"/>
      <c r="I294" s="49">
        <v>4.5999999999999996</v>
      </c>
      <c r="J294" s="49"/>
      <c r="K294" s="49">
        <v>0.3</v>
      </c>
      <c r="L294" s="49"/>
      <c r="M294" s="49">
        <v>63</v>
      </c>
      <c r="N294" s="661">
        <v>0.03</v>
      </c>
      <c r="O294" s="662"/>
      <c r="P294" s="200">
        <v>0.03</v>
      </c>
      <c r="Q294" s="69">
        <v>0</v>
      </c>
      <c r="R294" s="658">
        <v>0.01</v>
      </c>
      <c r="S294" s="659"/>
      <c r="T294" s="658">
        <v>0</v>
      </c>
      <c r="U294" s="659"/>
      <c r="V294" s="658">
        <v>22</v>
      </c>
      <c r="W294" s="659"/>
      <c r="X294" s="201">
        <v>76.8</v>
      </c>
      <c r="Y294" s="210">
        <v>0</v>
      </c>
      <c r="Z294" s="596">
        <v>0.01</v>
      </c>
      <c r="AA294" s="597"/>
      <c r="AB294" s="660">
        <v>0</v>
      </c>
      <c r="AC294" s="655"/>
      <c r="AD294" s="654">
        <v>0</v>
      </c>
      <c r="AE294" s="655"/>
      <c r="AF294" s="521">
        <v>4.8</v>
      </c>
      <c r="AG294" s="522"/>
      <c r="AH294" s="521">
        <v>1</v>
      </c>
      <c r="AI294" s="522"/>
    </row>
    <row r="295" spans="1:35" ht="14.4" customHeight="1">
      <c r="A295" s="55" t="s">
        <v>7</v>
      </c>
      <c r="B295" s="465" t="s">
        <v>59</v>
      </c>
      <c r="C295" s="425"/>
      <c r="D295" s="426"/>
      <c r="E295" s="433">
        <v>60</v>
      </c>
      <c r="F295" s="434"/>
      <c r="G295" s="435">
        <v>4.5</v>
      </c>
      <c r="H295" s="436"/>
      <c r="I295" s="435">
        <v>1.7</v>
      </c>
      <c r="J295" s="436"/>
      <c r="K295" s="435">
        <v>17.7</v>
      </c>
      <c r="L295" s="436"/>
      <c r="M295" s="463">
        <v>157.19999999999999</v>
      </c>
      <c r="N295" s="464"/>
      <c r="O295" s="435">
        <v>0.16</v>
      </c>
      <c r="P295" s="436"/>
      <c r="Q295" s="39">
        <v>0.05</v>
      </c>
      <c r="R295" s="117">
        <v>0</v>
      </c>
      <c r="S295" s="518">
        <v>0</v>
      </c>
      <c r="T295" s="519"/>
      <c r="U295" s="518">
        <v>19</v>
      </c>
      <c r="V295" s="519"/>
      <c r="W295" s="518">
        <v>85</v>
      </c>
      <c r="X295" s="519"/>
      <c r="Y295" s="40">
        <v>0</v>
      </c>
      <c r="Z295" s="41">
        <v>0</v>
      </c>
      <c r="AA295" s="598">
        <v>92</v>
      </c>
      <c r="AB295" s="599"/>
      <c r="AC295" s="599"/>
      <c r="AD295" s="600"/>
      <c r="AE295" s="590">
        <v>0</v>
      </c>
      <c r="AF295" s="591"/>
      <c r="AG295" s="415">
        <v>13.65</v>
      </c>
      <c r="AH295" s="416"/>
      <c r="AI295" s="203">
        <v>1.2</v>
      </c>
    </row>
    <row r="296" spans="1:35" ht="14.4" customHeight="1">
      <c r="A296" s="465" t="s">
        <v>91</v>
      </c>
      <c r="B296" s="425"/>
      <c r="C296" s="425"/>
      <c r="D296" s="425"/>
      <c r="E296" s="426"/>
      <c r="F296" s="435">
        <f>G295+G294+G293+F292</f>
        <v>23.4</v>
      </c>
      <c r="G296" s="436"/>
      <c r="H296" s="435">
        <f>I295+I294+I293+H292</f>
        <v>22.1</v>
      </c>
      <c r="I296" s="436"/>
      <c r="J296" s="435">
        <f>K295+K294+K293+J292</f>
        <v>81.06</v>
      </c>
      <c r="K296" s="436"/>
      <c r="L296" s="435">
        <f>M295+M294+M293+L292</f>
        <v>623.08000000000004</v>
      </c>
      <c r="M296" s="436"/>
      <c r="N296" s="435">
        <f>O295+N294+O293+N292</f>
        <v>0.52</v>
      </c>
      <c r="O296" s="436"/>
      <c r="P296" s="199">
        <v>0.34699999999999998</v>
      </c>
      <c r="Q296" s="40">
        <f>Q295+Q294+Q293+Q292</f>
        <v>1.93</v>
      </c>
      <c r="R296" s="415">
        <f>R295+R294+R293+R292</f>
        <v>1.57</v>
      </c>
      <c r="S296" s="416"/>
      <c r="T296" s="415">
        <f>S295+T294+T292+S293</f>
        <v>0.17</v>
      </c>
      <c r="U296" s="416"/>
      <c r="V296" s="415">
        <f>U295+V294+U293+V292</f>
        <v>231.13</v>
      </c>
      <c r="W296" s="416"/>
      <c r="X296" s="40">
        <f>W295+X294+X293+X292</f>
        <v>292.33000000000004</v>
      </c>
      <c r="Y296" s="40">
        <f>Y295+Y294+Y293+Y292</f>
        <v>90.08</v>
      </c>
      <c r="Z296" s="415">
        <f>Z295+Z294+Z293+Z292</f>
        <v>0.22800000000000001</v>
      </c>
      <c r="AA296" s="537"/>
      <c r="AB296" s="537">
        <f>AA295+AB294+AA293+AB292</f>
        <v>179.51</v>
      </c>
      <c r="AC296" s="416"/>
      <c r="AD296" s="415">
        <f>AE295++AD294+AE293+AD292</f>
        <v>0.29000000000000004</v>
      </c>
      <c r="AE296" s="416"/>
      <c r="AF296" s="415">
        <f>AG295+AF294+AG293+AF292</f>
        <v>41.35</v>
      </c>
      <c r="AG296" s="416"/>
      <c r="AH296" s="415">
        <f>AH294+AI295+AI293+AH292</f>
        <v>3.0200000000000005</v>
      </c>
      <c r="AI296" s="416"/>
    </row>
    <row r="297" spans="1:35">
      <c r="A297" s="664" t="s">
        <v>134</v>
      </c>
      <c r="B297" s="665"/>
      <c r="C297" s="665"/>
      <c r="D297" s="665"/>
      <c r="E297" s="665"/>
      <c r="F297" s="665"/>
      <c r="G297" s="665"/>
      <c r="H297" s="665"/>
      <c r="I297" s="665"/>
      <c r="J297" s="665"/>
      <c r="K297" s="665"/>
      <c r="L297" s="665"/>
      <c r="M297" s="665"/>
      <c r="N297" s="665"/>
      <c r="O297" s="665"/>
      <c r="P297" s="665"/>
      <c r="Q297" s="665"/>
      <c r="R297" s="665"/>
      <c r="S297" s="665"/>
      <c r="T297" s="665"/>
      <c r="U297" s="665"/>
      <c r="V297" s="665"/>
      <c r="W297" s="665"/>
      <c r="X297" s="665"/>
      <c r="Y297" s="665"/>
      <c r="Z297" s="665"/>
      <c r="AA297" s="665"/>
      <c r="AB297" s="665"/>
      <c r="AC297" s="665"/>
      <c r="AD297" s="665"/>
      <c r="AE297" s="665"/>
      <c r="AF297" s="665"/>
      <c r="AG297" s="665"/>
      <c r="AH297" s="665"/>
      <c r="AI297" s="666"/>
    </row>
    <row r="298" spans="1:35" ht="24">
      <c r="A298" s="411">
        <v>72.22</v>
      </c>
      <c r="B298" s="412"/>
      <c r="C298" s="81" t="s">
        <v>126</v>
      </c>
      <c r="D298" s="443">
        <v>60</v>
      </c>
      <c r="E298" s="419"/>
      <c r="F298" s="411">
        <v>0.95</v>
      </c>
      <c r="G298" s="412"/>
      <c r="H298" s="411">
        <v>3.1</v>
      </c>
      <c r="I298" s="412"/>
      <c r="J298" s="411">
        <v>5.17</v>
      </c>
      <c r="K298" s="412"/>
      <c r="L298" s="411">
        <v>52.68</v>
      </c>
      <c r="M298" s="412"/>
      <c r="N298" s="411">
        <v>0.03</v>
      </c>
      <c r="O298" s="412"/>
      <c r="P298" s="39">
        <v>0.03</v>
      </c>
      <c r="Q298" s="40">
        <v>9.3000000000000007</v>
      </c>
      <c r="R298" s="411">
        <v>0.01</v>
      </c>
      <c r="S298" s="412"/>
      <c r="T298" s="443">
        <v>0</v>
      </c>
      <c r="U298" s="419"/>
      <c r="V298" s="411">
        <v>17.95</v>
      </c>
      <c r="W298" s="412"/>
      <c r="X298" s="39">
        <v>26.89</v>
      </c>
      <c r="Y298" s="39">
        <v>0.09</v>
      </c>
      <c r="Z298" s="411">
        <v>0.02</v>
      </c>
      <c r="AA298" s="417"/>
      <c r="AB298" s="417">
        <v>14.78</v>
      </c>
      <c r="AC298" s="412"/>
      <c r="AD298" s="411">
        <v>0.01</v>
      </c>
      <c r="AE298" s="412"/>
      <c r="AF298" s="411">
        <v>12.28</v>
      </c>
      <c r="AG298" s="412"/>
      <c r="AH298" s="411">
        <v>0.52</v>
      </c>
      <c r="AI298" s="412"/>
    </row>
    <row r="299" spans="1:35">
      <c r="A299" s="411">
        <v>140.1</v>
      </c>
      <c r="B299" s="412"/>
      <c r="C299" s="81" t="s">
        <v>139</v>
      </c>
      <c r="D299" s="443">
        <v>200</v>
      </c>
      <c r="E299" s="419"/>
      <c r="F299" s="415">
        <v>5.0999999999999996</v>
      </c>
      <c r="G299" s="416"/>
      <c r="H299" s="411">
        <v>4.16</v>
      </c>
      <c r="I299" s="412"/>
      <c r="J299" s="415">
        <v>19.100000000000001</v>
      </c>
      <c r="K299" s="416"/>
      <c r="L299" s="411">
        <v>156.30000000000001</v>
      </c>
      <c r="M299" s="412"/>
      <c r="N299" s="411">
        <v>0.06</v>
      </c>
      <c r="O299" s="412"/>
      <c r="P299" s="39">
        <v>0.05</v>
      </c>
      <c r="Q299" s="39">
        <v>1.07</v>
      </c>
      <c r="R299" s="515">
        <v>7.3999999999999996E-2</v>
      </c>
      <c r="S299" s="516"/>
      <c r="T299" s="411">
        <v>0.22</v>
      </c>
      <c r="U299" s="412"/>
      <c r="V299" s="411">
        <v>22.42</v>
      </c>
      <c r="W299" s="412"/>
      <c r="X299" s="39">
        <v>42.97</v>
      </c>
      <c r="Y299" s="41">
        <v>2.3E-2</v>
      </c>
      <c r="Z299" s="515">
        <v>4.5999999999999999E-2</v>
      </c>
      <c r="AA299" s="642"/>
      <c r="AB299" s="417">
        <v>7.5</v>
      </c>
      <c r="AC299" s="412"/>
      <c r="AD299" s="411">
        <v>0.02</v>
      </c>
      <c r="AE299" s="412"/>
      <c r="AF299" s="411">
        <v>13.67</v>
      </c>
      <c r="AG299" s="412"/>
      <c r="AH299" s="411">
        <v>0.66</v>
      </c>
      <c r="AI299" s="412"/>
    </row>
    <row r="300" spans="1:35">
      <c r="A300" s="411">
        <v>482</v>
      </c>
      <c r="B300" s="412"/>
      <c r="C300" s="81" t="s">
        <v>167</v>
      </c>
      <c r="D300" s="443" t="s">
        <v>162</v>
      </c>
      <c r="E300" s="419"/>
      <c r="F300" s="411">
        <v>22.4</v>
      </c>
      <c r="G300" s="412"/>
      <c r="H300" s="411">
        <v>17.100000000000001</v>
      </c>
      <c r="I300" s="412"/>
      <c r="J300" s="411">
        <v>20.399999999999999</v>
      </c>
      <c r="K300" s="412"/>
      <c r="L300" s="411">
        <v>374</v>
      </c>
      <c r="M300" s="412"/>
      <c r="N300" s="411">
        <v>0.28000000000000003</v>
      </c>
      <c r="O300" s="412"/>
      <c r="P300" s="39">
        <v>0.15</v>
      </c>
      <c r="Q300" s="39">
        <v>1</v>
      </c>
      <c r="R300" s="515">
        <v>1.2</v>
      </c>
      <c r="S300" s="516"/>
      <c r="T300" s="411">
        <v>6.0000000000000001E-3</v>
      </c>
      <c r="U300" s="412"/>
      <c r="V300" s="411">
        <v>92.5</v>
      </c>
      <c r="W300" s="412"/>
      <c r="X300" s="39">
        <v>45</v>
      </c>
      <c r="Y300" s="39">
        <v>0.22</v>
      </c>
      <c r="Z300" s="411">
        <v>0</v>
      </c>
      <c r="AA300" s="417"/>
      <c r="AB300" s="417">
        <v>270.37</v>
      </c>
      <c r="AC300" s="412"/>
      <c r="AD300" s="415">
        <v>6.0000000000000001E-3</v>
      </c>
      <c r="AE300" s="416"/>
      <c r="AF300" s="411">
        <v>45.2</v>
      </c>
      <c r="AG300" s="412"/>
      <c r="AH300" s="411">
        <v>3.2</v>
      </c>
      <c r="AI300" s="412"/>
    </row>
    <row r="301" spans="1:35">
      <c r="A301" s="443">
        <v>407</v>
      </c>
      <c r="B301" s="419"/>
      <c r="C301" s="81" t="s">
        <v>67</v>
      </c>
      <c r="D301" s="443">
        <v>200</v>
      </c>
      <c r="E301" s="419"/>
      <c r="F301" s="443">
        <v>0</v>
      </c>
      <c r="G301" s="419"/>
      <c r="H301" s="415">
        <v>0.3</v>
      </c>
      <c r="I301" s="416"/>
      <c r="J301" s="415">
        <v>22.2</v>
      </c>
      <c r="K301" s="416"/>
      <c r="L301" s="415">
        <v>86.4</v>
      </c>
      <c r="M301" s="416"/>
      <c r="N301" s="411">
        <v>0.02</v>
      </c>
      <c r="O301" s="412"/>
      <c r="P301" s="39">
        <v>0.1</v>
      </c>
      <c r="Q301" s="40">
        <v>4.8</v>
      </c>
      <c r="R301" s="443">
        <v>0</v>
      </c>
      <c r="S301" s="419"/>
      <c r="T301" s="443">
        <v>0</v>
      </c>
      <c r="U301" s="419"/>
      <c r="V301" s="411">
        <v>14</v>
      </c>
      <c r="W301" s="412"/>
      <c r="X301" s="39">
        <v>28.7</v>
      </c>
      <c r="Y301" s="40">
        <v>0.1</v>
      </c>
      <c r="Z301" s="411">
        <v>0.2</v>
      </c>
      <c r="AA301" s="417"/>
      <c r="AB301" s="537">
        <v>202</v>
      </c>
      <c r="AC301" s="416"/>
      <c r="AD301" s="443">
        <v>0</v>
      </c>
      <c r="AE301" s="419"/>
      <c r="AF301" s="443">
        <v>10</v>
      </c>
      <c r="AG301" s="419"/>
      <c r="AH301" s="415">
        <v>0.2</v>
      </c>
      <c r="AI301" s="416"/>
    </row>
    <row r="302" spans="1:35" ht="14.4" customHeight="1">
      <c r="A302" s="9" t="s">
        <v>7</v>
      </c>
      <c r="B302" s="465" t="s">
        <v>48</v>
      </c>
      <c r="C302" s="425"/>
      <c r="D302" s="426"/>
      <c r="E302" s="422">
        <v>50</v>
      </c>
      <c r="F302" s="423"/>
      <c r="G302" s="420">
        <v>1.53</v>
      </c>
      <c r="H302" s="421"/>
      <c r="I302" s="420">
        <v>0.3</v>
      </c>
      <c r="J302" s="421"/>
      <c r="K302" s="420">
        <v>19.100000000000001</v>
      </c>
      <c r="L302" s="421"/>
      <c r="M302" s="784">
        <v>90</v>
      </c>
      <c r="N302" s="785"/>
      <c r="O302" s="420">
        <v>0.12</v>
      </c>
      <c r="P302" s="421"/>
      <c r="Q302" s="9">
        <v>0</v>
      </c>
      <c r="R302" s="8">
        <v>0.06</v>
      </c>
      <c r="S302" s="422">
        <v>0</v>
      </c>
      <c r="T302" s="423"/>
      <c r="U302" s="422">
        <v>24.5</v>
      </c>
      <c r="V302" s="423"/>
      <c r="W302" s="420">
        <v>110.6</v>
      </c>
      <c r="X302" s="421"/>
      <c r="Y302" s="10">
        <v>1.7000000000000001E-2</v>
      </c>
      <c r="Z302" s="17">
        <v>0</v>
      </c>
      <c r="AA302" s="498">
        <v>17.100000000000001</v>
      </c>
      <c r="AB302" s="499"/>
      <c r="AC302" s="499"/>
      <c r="AD302" s="500"/>
      <c r="AE302" s="420">
        <v>0</v>
      </c>
      <c r="AF302" s="421"/>
      <c r="AG302" s="427">
        <v>32.9</v>
      </c>
      <c r="AH302" s="428"/>
      <c r="AI302" s="312">
        <v>1.33</v>
      </c>
    </row>
    <row r="303" spans="1:35">
      <c r="A303" s="70" t="s">
        <v>7</v>
      </c>
      <c r="B303" s="465" t="s">
        <v>8</v>
      </c>
      <c r="C303" s="425"/>
      <c r="D303" s="426"/>
      <c r="E303" s="443">
        <v>30</v>
      </c>
      <c r="F303" s="419"/>
      <c r="G303" s="478">
        <v>1.58</v>
      </c>
      <c r="H303" s="479"/>
      <c r="I303" s="478">
        <v>0.2</v>
      </c>
      <c r="J303" s="479"/>
      <c r="K303" s="518">
        <v>9.66</v>
      </c>
      <c r="L303" s="519"/>
      <c r="M303" s="518">
        <v>46.76</v>
      </c>
      <c r="N303" s="519"/>
      <c r="O303" s="536">
        <v>0.04</v>
      </c>
      <c r="P303" s="479"/>
      <c r="Q303" s="130">
        <v>0.06</v>
      </c>
      <c r="R303" s="70">
        <v>0</v>
      </c>
      <c r="S303" s="478">
        <v>0</v>
      </c>
      <c r="T303" s="479"/>
      <c r="U303" s="478">
        <v>4.5999999999999996</v>
      </c>
      <c r="V303" s="479"/>
      <c r="W303" s="70">
        <v>17.399999999999999</v>
      </c>
      <c r="X303" s="70">
        <v>17.399999999999999</v>
      </c>
      <c r="Y303" s="70">
        <v>0</v>
      </c>
      <c r="Z303" s="70">
        <v>0</v>
      </c>
      <c r="AA303" s="131">
        <v>0</v>
      </c>
      <c r="AB303" s="643">
        <v>76.8</v>
      </c>
      <c r="AC303" s="643"/>
      <c r="AD303" s="132"/>
      <c r="AE303" s="478">
        <v>0</v>
      </c>
      <c r="AF303" s="479"/>
      <c r="AG303" s="478">
        <v>6.6</v>
      </c>
      <c r="AH303" s="479"/>
      <c r="AI303" s="141">
        <v>0.22</v>
      </c>
    </row>
    <row r="304" spans="1:35">
      <c r="A304" s="465" t="s">
        <v>6</v>
      </c>
      <c r="B304" s="620"/>
      <c r="C304" s="620"/>
      <c r="D304" s="620"/>
      <c r="E304" s="648"/>
      <c r="F304" s="411">
        <f>G303+G302+F301+F300+F298+F299</f>
        <v>31.559999999999995</v>
      </c>
      <c r="G304" s="412"/>
      <c r="H304" s="411">
        <f>I303+I302+H301+H300+H299+H298</f>
        <v>25.160000000000004</v>
      </c>
      <c r="I304" s="412"/>
      <c r="J304" s="411">
        <f>K303+K302+J301+J300+J299+J298</f>
        <v>95.63000000000001</v>
      </c>
      <c r="K304" s="412"/>
      <c r="L304" s="411">
        <f>M303+M302+L301+L300+L299+L298</f>
        <v>806.14</v>
      </c>
      <c r="M304" s="412"/>
      <c r="N304" s="411">
        <f>O303+O302+N301+N300+N299+N298</f>
        <v>0.55000000000000004</v>
      </c>
      <c r="O304" s="412"/>
      <c r="P304" s="39">
        <v>0.44</v>
      </c>
      <c r="Q304" s="39">
        <f>Q303+Q302+Q301+Q300+Q298+Q299</f>
        <v>16.23</v>
      </c>
      <c r="R304" s="411">
        <f>R303+R302+R301+R300+R299+R298</f>
        <v>1.3440000000000001</v>
      </c>
      <c r="S304" s="412"/>
      <c r="T304" s="415">
        <f>S303+S302+T301+T300+T299+T298</f>
        <v>0.22600000000000001</v>
      </c>
      <c r="U304" s="416"/>
      <c r="V304" s="415">
        <f>U303+V301+U302+V300+V299+V298</f>
        <v>175.96999999999997</v>
      </c>
      <c r="W304" s="416"/>
      <c r="X304" s="40">
        <f>X303+X302+X301+X300+X299+X298</f>
        <v>160.95999999999998</v>
      </c>
      <c r="Y304" s="40">
        <f>Y303+Y302+Y301+Y300+Y299+Y298</f>
        <v>0.45000000000000007</v>
      </c>
      <c r="Z304" s="415">
        <f>Z303+Z302+Z301+Z300+Z299+Z298</f>
        <v>0.26600000000000001</v>
      </c>
      <c r="AA304" s="537"/>
      <c r="AB304" s="537">
        <f>AB303+AB302+AB301+AB300+AB299+AB298</f>
        <v>571.45000000000005</v>
      </c>
      <c r="AC304" s="416"/>
      <c r="AD304" s="415">
        <f>AE302+AD301+AD300+AD299+AD298</f>
        <v>3.6000000000000004E-2</v>
      </c>
      <c r="AE304" s="416"/>
      <c r="AF304" s="415">
        <f>AG303+AG302+AF301+AF300+AF299+AF298</f>
        <v>120.65</v>
      </c>
      <c r="AG304" s="416"/>
      <c r="AH304" s="415">
        <f>AI303+AI302+AH301+AH300+AH299+AH298</f>
        <v>6.1300000000000008</v>
      </c>
      <c r="AI304" s="416"/>
    </row>
    <row r="305" spans="1:35" ht="14.4" customHeight="1">
      <c r="A305" s="649" t="s">
        <v>116</v>
      </c>
      <c r="B305" s="650"/>
      <c r="C305" s="650"/>
      <c r="D305" s="650"/>
      <c r="E305" s="651"/>
      <c r="F305" s="469">
        <f>F304+F296</f>
        <v>54.959999999999994</v>
      </c>
      <c r="G305" s="470"/>
      <c r="H305" s="469">
        <f>H304+H296</f>
        <v>47.260000000000005</v>
      </c>
      <c r="I305" s="470"/>
      <c r="J305" s="469">
        <f>J304+J296</f>
        <v>176.69</v>
      </c>
      <c r="K305" s="470"/>
      <c r="L305" s="469">
        <f>L304+L296</f>
        <v>1429.22</v>
      </c>
      <c r="M305" s="470"/>
      <c r="N305" s="469">
        <f>N304+N296</f>
        <v>1.07</v>
      </c>
      <c r="O305" s="470"/>
      <c r="P305" s="45">
        <v>0.9</v>
      </c>
      <c r="Q305" s="45">
        <f>Q304+Q296</f>
        <v>18.16</v>
      </c>
      <c r="R305" s="469">
        <f>R304+R296</f>
        <v>2.9140000000000001</v>
      </c>
      <c r="S305" s="470"/>
      <c r="T305" s="469">
        <f>T304+T296</f>
        <v>0.39600000000000002</v>
      </c>
      <c r="U305" s="470"/>
      <c r="V305" s="469">
        <f>V304+V296</f>
        <v>407.09999999999997</v>
      </c>
      <c r="W305" s="470"/>
      <c r="X305" s="45">
        <f>X304+X296</f>
        <v>453.29</v>
      </c>
      <c r="Y305" s="45">
        <f>Y304+Y296</f>
        <v>90.53</v>
      </c>
      <c r="Z305" s="469">
        <f>Z304+Z296</f>
        <v>0.49399999999999999</v>
      </c>
      <c r="AA305" s="663"/>
      <c r="AB305" s="537">
        <f>AB304+AB296</f>
        <v>750.96</v>
      </c>
      <c r="AC305" s="416"/>
      <c r="AD305" s="469">
        <f>AD304+AD296</f>
        <v>0.32600000000000007</v>
      </c>
      <c r="AE305" s="470"/>
      <c r="AF305" s="469">
        <f>AF304+AF296</f>
        <v>162</v>
      </c>
      <c r="AG305" s="470"/>
      <c r="AH305" s="469">
        <f>AH304+AH296</f>
        <v>9.1500000000000021</v>
      </c>
      <c r="AI305" s="470"/>
    </row>
    <row r="306" spans="1:35" ht="16.2" customHeight="1">
      <c r="A306" s="749" t="s">
        <v>15</v>
      </c>
      <c r="B306" s="750"/>
      <c r="C306" s="750"/>
      <c r="D306" s="153"/>
      <c r="E306" s="153"/>
      <c r="F306" s="138"/>
      <c r="G306" s="141"/>
      <c r="H306" s="142"/>
      <c r="I306" s="141"/>
      <c r="J306" s="142"/>
      <c r="K306" s="139"/>
      <c r="L306" s="140"/>
      <c r="M306" s="137"/>
      <c r="N306" s="138"/>
      <c r="O306" s="141"/>
      <c r="P306" s="142"/>
      <c r="Q306" s="70"/>
      <c r="R306" s="70"/>
      <c r="S306" s="141"/>
      <c r="T306" s="142"/>
      <c r="U306" s="141"/>
      <c r="V306" s="142"/>
      <c r="W306" s="141"/>
      <c r="X306" s="142"/>
      <c r="Y306" s="70"/>
      <c r="Z306" s="250"/>
      <c r="AA306" s="251"/>
      <c r="AB306" s="251"/>
      <c r="AC306" s="251"/>
      <c r="AD306" s="251"/>
      <c r="AE306" s="251"/>
      <c r="AF306" s="251"/>
      <c r="AG306" s="251"/>
      <c r="AH306" s="251"/>
      <c r="AI306" s="251"/>
    </row>
    <row r="307" spans="1:35" ht="14.4" customHeight="1">
      <c r="A307" s="351" t="s">
        <v>16</v>
      </c>
      <c r="B307" s="475" t="s">
        <v>151</v>
      </c>
      <c r="C307" s="476"/>
      <c r="D307" s="477"/>
      <c r="E307" s="571">
        <v>200</v>
      </c>
      <c r="F307" s="572"/>
      <c r="G307" s="573">
        <v>7.4</v>
      </c>
      <c r="H307" s="574"/>
      <c r="I307" s="573">
        <v>5</v>
      </c>
      <c r="J307" s="574"/>
      <c r="K307" s="473">
        <v>9.8000000000000007</v>
      </c>
      <c r="L307" s="474"/>
      <c r="M307" s="575">
        <v>114</v>
      </c>
      <c r="N307" s="576"/>
      <c r="O307" s="304">
        <v>0.04</v>
      </c>
      <c r="P307" s="304"/>
      <c r="Q307" s="304">
        <v>0.6</v>
      </c>
      <c r="R307" s="304">
        <v>0.3</v>
      </c>
      <c r="S307" s="303"/>
      <c r="T307" s="303">
        <v>0.01</v>
      </c>
      <c r="U307" s="303"/>
      <c r="V307" s="303">
        <v>248</v>
      </c>
      <c r="W307" s="304"/>
      <c r="X307" s="304">
        <v>184</v>
      </c>
      <c r="Y307" s="354">
        <v>0</v>
      </c>
      <c r="Z307" s="303">
        <v>0</v>
      </c>
      <c r="AA307" s="303"/>
      <c r="AB307" s="714">
        <v>292</v>
      </c>
      <c r="AC307" s="715"/>
      <c r="AD307" s="304"/>
      <c r="AE307" s="303">
        <v>0</v>
      </c>
      <c r="AF307" s="303"/>
      <c r="AG307" s="304">
        <v>28</v>
      </c>
      <c r="AH307" s="304"/>
      <c r="AI307" s="304">
        <v>0.2</v>
      </c>
    </row>
    <row r="308" spans="1:35" ht="14.4" customHeight="1">
      <c r="A308" s="69" t="s">
        <v>16</v>
      </c>
      <c r="B308" s="645" t="s">
        <v>192</v>
      </c>
      <c r="C308" s="646"/>
      <c r="D308" s="647"/>
      <c r="E308" s="652">
        <v>25</v>
      </c>
      <c r="F308" s="653"/>
      <c r="G308" s="654">
        <v>0.84</v>
      </c>
      <c r="H308" s="655"/>
      <c r="I308" s="521">
        <v>3.25</v>
      </c>
      <c r="J308" s="522"/>
      <c r="K308" s="654">
        <v>17.45</v>
      </c>
      <c r="L308" s="655"/>
      <c r="M308" s="521">
        <v>105.45</v>
      </c>
      <c r="N308" s="522"/>
      <c r="O308" s="656">
        <v>0.02</v>
      </c>
      <c r="P308" s="657"/>
      <c r="Q308" s="69">
        <v>0.01</v>
      </c>
      <c r="R308" s="228">
        <v>0</v>
      </c>
      <c r="S308" s="521">
        <v>0</v>
      </c>
      <c r="T308" s="522"/>
      <c r="U308" s="652">
        <v>0</v>
      </c>
      <c r="V308" s="653"/>
      <c r="W308" s="521">
        <v>8.1999999999999993</v>
      </c>
      <c r="X308" s="522"/>
      <c r="Y308" s="242">
        <v>17.399999999999999</v>
      </c>
      <c r="Z308" s="244">
        <v>0</v>
      </c>
      <c r="AA308" s="641">
        <v>0.17</v>
      </c>
      <c r="AB308" s="641"/>
      <c r="AC308" s="641"/>
      <c r="AD308" s="641"/>
      <c r="AE308" s="554">
        <v>0</v>
      </c>
      <c r="AF308" s="554"/>
      <c r="AG308" s="520">
        <v>3</v>
      </c>
      <c r="AH308" s="520"/>
      <c r="AI308" s="243">
        <v>0.2</v>
      </c>
    </row>
    <row r="309" spans="1:35" ht="14.4" customHeight="1">
      <c r="A309" s="411">
        <v>338</v>
      </c>
      <c r="B309" s="412"/>
      <c r="C309" s="81" t="s">
        <v>201</v>
      </c>
      <c r="D309" s="413">
        <v>100</v>
      </c>
      <c r="E309" s="414"/>
      <c r="F309" s="411">
        <v>0.9</v>
      </c>
      <c r="G309" s="412"/>
      <c r="H309" s="415">
        <v>0.2</v>
      </c>
      <c r="I309" s="416"/>
      <c r="J309" s="411">
        <v>8.1</v>
      </c>
      <c r="K309" s="412"/>
      <c r="L309" s="411">
        <v>40</v>
      </c>
      <c r="M309" s="412"/>
      <c r="N309" s="411">
        <v>0.04</v>
      </c>
      <c r="O309" s="412"/>
      <c r="P309" s="39">
        <v>0.03</v>
      </c>
      <c r="Q309" s="39">
        <v>6</v>
      </c>
      <c r="R309" s="411">
        <v>0.05</v>
      </c>
      <c r="S309" s="412"/>
      <c r="T309" s="411">
        <v>0</v>
      </c>
      <c r="U309" s="412"/>
      <c r="V309" s="411">
        <v>34</v>
      </c>
      <c r="W309" s="412"/>
      <c r="X309" s="39">
        <v>23</v>
      </c>
      <c r="Y309" s="39">
        <v>0.02</v>
      </c>
      <c r="Z309" s="411">
        <v>0.05</v>
      </c>
      <c r="AA309" s="417"/>
      <c r="AB309" s="448">
        <v>18.100000000000001</v>
      </c>
      <c r="AC309" s="449"/>
      <c r="AD309" s="418">
        <v>0</v>
      </c>
      <c r="AE309" s="419"/>
      <c r="AF309" s="411">
        <v>13</v>
      </c>
      <c r="AG309" s="412"/>
      <c r="AH309" s="411">
        <v>0.3</v>
      </c>
      <c r="AI309" s="412"/>
    </row>
    <row r="310" spans="1:35" ht="14.4" customHeight="1">
      <c r="A310" s="124"/>
      <c r="B310" s="124"/>
      <c r="C310" s="124" t="s">
        <v>4</v>
      </c>
      <c r="D310" s="124"/>
      <c r="E310" s="124"/>
      <c r="F310" s="124"/>
      <c r="G310" s="71">
        <f>G308+G307</f>
        <v>8.24</v>
      </c>
      <c r="H310" s="71"/>
      <c r="I310" s="73">
        <f>I309+I308+I307</f>
        <v>8.25</v>
      </c>
      <c r="J310" s="71"/>
      <c r="K310" s="74">
        <f>K308+K307</f>
        <v>27.25</v>
      </c>
      <c r="L310" s="71"/>
      <c r="M310" s="152">
        <f>M308+M307</f>
        <v>219.45</v>
      </c>
      <c r="N310" s="71"/>
      <c r="O310" s="71">
        <f>O308+O307</f>
        <v>0.06</v>
      </c>
      <c r="P310" s="71"/>
      <c r="Q310" s="71">
        <f>Q308+Q307</f>
        <v>0.61</v>
      </c>
      <c r="R310" s="71">
        <f>R308+R307</f>
        <v>0.3</v>
      </c>
      <c r="S310" s="71"/>
      <c r="T310" s="71">
        <f>T308+T307</f>
        <v>0.01</v>
      </c>
      <c r="U310" s="71"/>
      <c r="V310" s="71">
        <f>V308+V307</f>
        <v>248</v>
      </c>
      <c r="W310" s="71"/>
      <c r="X310" s="71">
        <f>X308+X307</f>
        <v>184</v>
      </c>
      <c r="Y310" s="71">
        <f>Y308+Y307</f>
        <v>17.399999999999999</v>
      </c>
      <c r="Z310" s="71">
        <f>Z308+Z307</f>
        <v>0</v>
      </c>
      <c r="AA310" s="71"/>
      <c r="AB310" s="480">
        <f>AB308+AB307</f>
        <v>292</v>
      </c>
      <c r="AC310" s="482"/>
      <c r="AD310" s="71"/>
      <c r="AE310" s="71">
        <f>AE308+AE307</f>
        <v>0</v>
      </c>
      <c r="AF310" s="71"/>
      <c r="AG310" s="71">
        <f>AG308+AG307</f>
        <v>31</v>
      </c>
      <c r="AH310" s="71"/>
      <c r="AI310" s="71">
        <f>AI308+AI307</f>
        <v>0.4</v>
      </c>
    </row>
    <row r="311" spans="1:35">
      <c r="A311" s="124"/>
      <c r="B311" s="124"/>
      <c r="C311" s="124" t="s">
        <v>5</v>
      </c>
      <c r="D311" s="124"/>
      <c r="E311" s="124"/>
      <c r="F311" s="124"/>
      <c r="G311" s="74">
        <f>G310+F305</f>
        <v>63.199999999999996</v>
      </c>
      <c r="H311" s="71"/>
      <c r="I311" s="74">
        <f>I310+H305</f>
        <v>55.510000000000005</v>
      </c>
      <c r="J311" s="71"/>
      <c r="K311" s="74">
        <f>K310+J305</f>
        <v>203.94</v>
      </c>
      <c r="L311" s="71"/>
      <c r="M311" s="74">
        <f>M310+L305</f>
        <v>1648.67</v>
      </c>
      <c r="N311" s="71"/>
      <c r="O311" s="74">
        <f>O310+N305</f>
        <v>1.1300000000000001</v>
      </c>
      <c r="P311" s="71"/>
      <c r="Q311" s="74">
        <f>Q310+Q305</f>
        <v>18.77</v>
      </c>
      <c r="R311" s="74">
        <f>R310+R305</f>
        <v>3.214</v>
      </c>
      <c r="S311" s="71"/>
      <c r="T311" s="74">
        <f>T310+T305</f>
        <v>0.40600000000000003</v>
      </c>
      <c r="U311" s="71"/>
      <c r="V311" s="74">
        <f>V310+V305</f>
        <v>655.09999999999991</v>
      </c>
      <c r="W311" s="71"/>
      <c r="X311" s="74">
        <f>X310+X305</f>
        <v>637.29</v>
      </c>
      <c r="Y311" s="74">
        <f>Y310+Y305</f>
        <v>107.93</v>
      </c>
      <c r="Z311" s="74">
        <f>Z310+Z305</f>
        <v>0.49399999999999999</v>
      </c>
      <c r="AA311" s="71"/>
      <c r="AB311" s="517">
        <f>AB310+AB305</f>
        <v>1042.96</v>
      </c>
      <c r="AC311" s="482"/>
      <c r="AD311" s="71"/>
      <c r="AE311" s="74">
        <f>AE310+AD305</f>
        <v>0.32600000000000007</v>
      </c>
      <c r="AF311" s="71"/>
      <c r="AG311" s="74">
        <f>AG310+AF305</f>
        <v>193</v>
      </c>
      <c r="AH311" s="71"/>
      <c r="AI311" s="74">
        <f>AI310+AH305</f>
        <v>9.5500000000000025</v>
      </c>
    </row>
    <row r="312" spans="1:35">
      <c r="A312" s="124"/>
      <c r="B312" s="124"/>
      <c r="C312" s="124"/>
      <c r="D312" s="124"/>
      <c r="E312" s="124"/>
      <c r="F312" s="124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480"/>
      <c r="AC312" s="482"/>
      <c r="AD312" s="71"/>
      <c r="AE312" s="71"/>
      <c r="AF312" s="71"/>
      <c r="AG312" s="71"/>
      <c r="AH312" s="71"/>
      <c r="AI312" s="71"/>
    </row>
    <row r="313" spans="1:35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252"/>
      <c r="AC313" s="252"/>
      <c r="AD313" s="252"/>
      <c r="AE313" s="252"/>
      <c r="AF313" s="120"/>
      <c r="AG313" s="120"/>
      <c r="AH313" s="120"/>
      <c r="AI313" s="120"/>
    </row>
    <row r="314" spans="1:35">
      <c r="AB314" s="253"/>
      <c r="AC314" s="253"/>
      <c r="AD314" s="253"/>
      <c r="AE314" s="253"/>
    </row>
    <row r="315" spans="1:35">
      <c r="AB315" s="253"/>
      <c r="AC315" s="253"/>
      <c r="AD315" s="253"/>
      <c r="AE315" s="253"/>
    </row>
    <row r="316" spans="1:35">
      <c r="AB316" s="253"/>
      <c r="AC316" s="253"/>
      <c r="AD316" s="253"/>
      <c r="AE316" s="253"/>
    </row>
    <row r="317" spans="1:35">
      <c r="AB317" s="253"/>
      <c r="AC317" s="253"/>
      <c r="AD317" s="253"/>
      <c r="AE317" s="253"/>
    </row>
    <row r="318" spans="1:35">
      <c r="AB318" s="253"/>
      <c r="AC318" s="253"/>
      <c r="AD318" s="253"/>
      <c r="AE318" s="253"/>
    </row>
    <row r="319" spans="1:35">
      <c r="AB319" s="253"/>
      <c r="AC319" s="253"/>
      <c r="AD319" s="253"/>
      <c r="AE319" s="253"/>
    </row>
    <row r="320" spans="1:35">
      <c r="AB320" s="253"/>
      <c r="AC320" s="253"/>
      <c r="AD320" s="253"/>
      <c r="AE320" s="253"/>
    </row>
    <row r="321" spans="28:31">
      <c r="AB321" s="253"/>
      <c r="AC321" s="253"/>
      <c r="AD321" s="253"/>
      <c r="AE321" s="253"/>
    </row>
    <row r="322" spans="28:31">
      <c r="AB322" s="253"/>
      <c r="AC322" s="253"/>
      <c r="AD322" s="253"/>
      <c r="AE322" s="253"/>
    </row>
    <row r="323" spans="28:31">
      <c r="AB323" s="253"/>
      <c r="AC323" s="253"/>
      <c r="AD323" s="253"/>
      <c r="AE323" s="253"/>
    </row>
    <row r="324" spans="28:31">
      <c r="AB324" s="253"/>
      <c r="AC324" s="253"/>
      <c r="AD324" s="253"/>
      <c r="AE324" s="253"/>
    </row>
    <row r="325" spans="28:31">
      <c r="AB325" s="253"/>
      <c r="AC325" s="253"/>
      <c r="AD325" s="253"/>
      <c r="AE325" s="253"/>
    </row>
    <row r="326" spans="28:31">
      <c r="AB326" s="253"/>
      <c r="AC326" s="253"/>
      <c r="AD326" s="253"/>
      <c r="AE326" s="253"/>
    </row>
    <row r="327" spans="28:31">
      <c r="AB327" s="253"/>
      <c r="AC327" s="253"/>
      <c r="AD327" s="253"/>
      <c r="AE327" s="253"/>
    </row>
    <row r="328" spans="28:31">
      <c r="AB328" s="253"/>
      <c r="AC328" s="253"/>
      <c r="AD328" s="253"/>
      <c r="AE328" s="253"/>
    </row>
    <row r="329" spans="28:31">
      <c r="AB329" s="253"/>
      <c r="AC329" s="253"/>
      <c r="AD329" s="253"/>
      <c r="AE329" s="253"/>
    </row>
    <row r="330" spans="28:31">
      <c r="AB330" s="253"/>
      <c r="AC330" s="253"/>
      <c r="AD330" s="253"/>
      <c r="AE330" s="253"/>
    </row>
    <row r="331" spans="28:31">
      <c r="AB331" s="253"/>
      <c r="AC331" s="253"/>
      <c r="AD331" s="253"/>
      <c r="AE331" s="253"/>
    </row>
    <row r="332" spans="28:31">
      <c r="AB332" s="253"/>
      <c r="AC332" s="253"/>
      <c r="AD332" s="253"/>
      <c r="AE332" s="253"/>
    </row>
    <row r="333" spans="28:31">
      <c r="AB333" s="253"/>
      <c r="AC333" s="253"/>
      <c r="AD333" s="253"/>
      <c r="AE333" s="253"/>
    </row>
    <row r="334" spans="28:31">
      <c r="AB334" s="253"/>
      <c r="AC334" s="253"/>
      <c r="AD334" s="253"/>
      <c r="AE334" s="253"/>
    </row>
    <row r="335" spans="28:31">
      <c r="AB335" s="253"/>
      <c r="AC335" s="253"/>
      <c r="AD335" s="253"/>
      <c r="AE335" s="253"/>
    </row>
    <row r="336" spans="28:31">
      <c r="AB336" s="253"/>
      <c r="AC336" s="253"/>
      <c r="AD336" s="253"/>
      <c r="AE336" s="253"/>
    </row>
    <row r="337" spans="28:31">
      <c r="AB337" s="253"/>
      <c r="AC337" s="253"/>
      <c r="AD337" s="253"/>
      <c r="AE337" s="253"/>
    </row>
    <row r="338" spans="28:31">
      <c r="AB338" s="253"/>
      <c r="AC338" s="253"/>
      <c r="AD338" s="253"/>
      <c r="AE338" s="253"/>
    </row>
    <row r="339" spans="28:31">
      <c r="AB339" s="253"/>
      <c r="AC339" s="253"/>
      <c r="AD339" s="253"/>
      <c r="AE339" s="253"/>
    </row>
    <row r="340" spans="28:31">
      <c r="AB340" s="253"/>
      <c r="AC340" s="253"/>
      <c r="AD340" s="253"/>
      <c r="AE340" s="253"/>
    </row>
    <row r="341" spans="28:31">
      <c r="AB341" s="253"/>
      <c r="AC341" s="253"/>
      <c r="AD341" s="253"/>
      <c r="AE341" s="253"/>
    </row>
    <row r="342" spans="28:31">
      <c r="AB342" s="253"/>
      <c r="AC342" s="253"/>
      <c r="AD342" s="253"/>
      <c r="AE342" s="253"/>
    </row>
    <row r="343" spans="28:31">
      <c r="AB343" s="253"/>
      <c r="AC343" s="253"/>
      <c r="AD343" s="253"/>
      <c r="AE343" s="253"/>
    </row>
    <row r="344" spans="28:31">
      <c r="AB344" s="253"/>
      <c r="AC344" s="253"/>
      <c r="AD344" s="253"/>
      <c r="AE344" s="253"/>
    </row>
    <row r="345" spans="28:31">
      <c r="AB345" s="253"/>
      <c r="AC345" s="253"/>
      <c r="AD345" s="253"/>
      <c r="AE345" s="253"/>
    </row>
    <row r="346" spans="28:31">
      <c r="AB346" s="253"/>
      <c r="AC346" s="253"/>
      <c r="AD346" s="253"/>
      <c r="AE346" s="253"/>
    </row>
    <row r="347" spans="28:31">
      <c r="AB347" s="253"/>
      <c r="AC347" s="253"/>
      <c r="AD347" s="253"/>
      <c r="AE347" s="253"/>
    </row>
    <row r="348" spans="28:31">
      <c r="AB348" s="253"/>
      <c r="AC348" s="253"/>
      <c r="AD348" s="253"/>
      <c r="AE348" s="253"/>
    </row>
    <row r="349" spans="28:31">
      <c r="AB349" s="253"/>
      <c r="AC349" s="253"/>
      <c r="AD349" s="253"/>
      <c r="AE349" s="253"/>
    </row>
    <row r="350" spans="28:31">
      <c r="AB350" s="253"/>
      <c r="AC350" s="253"/>
      <c r="AD350" s="253"/>
      <c r="AE350" s="253"/>
    </row>
    <row r="351" spans="28:31">
      <c r="AB351" s="253"/>
      <c r="AC351" s="253"/>
      <c r="AD351" s="253"/>
      <c r="AE351" s="253"/>
    </row>
    <row r="352" spans="28:31">
      <c r="AB352" s="253"/>
      <c r="AC352" s="253"/>
      <c r="AD352" s="253"/>
      <c r="AE352" s="253"/>
    </row>
    <row r="353" spans="28:31">
      <c r="AB353" s="253"/>
      <c r="AC353" s="253"/>
      <c r="AD353" s="253"/>
      <c r="AE353" s="253"/>
    </row>
    <row r="354" spans="28:31">
      <c r="AB354" s="253"/>
      <c r="AC354" s="253"/>
      <c r="AD354" s="253"/>
      <c r="AE354" s="253"/>
    </row>
    <row r="355" spans="28:31">
      <c r="AB355" s="253"/>
      <c r="AC355" s="253"/>
      <c r="AD355" s="253"/>
      <c r="AE355" s="253"/>
    </row>
    <row r="356" spans="28:31">
      <c r="AB356" s="253"/>
      <c r="AC356" s="253"/>
      <c r="AD356" s="253"/>
      <c r="AE356" s="253"/>
    </row>
    <row r="357" spans="28:31">
      <c r="AB357" s="253"/>
      <c r="AC357" s="253"/>
      <c r="AD357" s="253"/>
      <c r="AE357" s="253"/>
    </row>
    <row r="358" spans="28:31">
      <c r="AB358" s="253"/>
      <c r="AC358" s="253"/>
      <c r="AD358" s="253"/>
      <c r="AE358" s="253"/>
    </row>
    <row r="359" spans="28:31">
      <c r="AB359" s="253"/>
      <c r="AC359" s="253"/>
      <c r="AD359" s="253"/>
      <c r="AE359" s="253"/>
    </row>
    <row r="360" spans="28:31">
      <c r="AB360" s="253"/>
      <c r="AC360" s="253"/>
      <c r="AD360" s="253"/>
      <c r="AE360" s="253"/>
    </row>
    <row r="361" spans="28:31">
      <c r="AB361" s="253"/>
      <c r="AC361" s="253"/>
      <c r="AD361" s="253"/>
      <c r="AE361" s="253"/>
    </row>
    <row r="362" spans="28:31">
      <c r="AB362" s="253"/>
      <c r="AC362" s="253"/>
      <c r="AD362" s="253"/>
      <c r="AE362" s="253"/>
    </row>
    <row r="363" spans="28:31">
      <c r="AB363" s="253"/>
      <c r="AC363" s="253"/>
      <c r="AD363" s="253"/>
      <c r="AE363" s="253"/>
    </row>
    <row r="364" spans="28:31">
      <c r="AB364" s="253"/>
      <c r="AC364" s="253"/>
      <c r="AD364" s="253"/>
      <c r="AE364" s="253"/>
    </row>
    <row r="365" spans="28:31">
      <c r="AB365" s="253"/>
      <c r="AC365" s="253"/>
      <c r="AD365" s="253"/>
      <c r="AE365" s="253"/>
    </row>
    <row r="366" spans="28:31">
      <c r="AB366" s="253"/>
      <c r="AC366" s="253"/>
      <c r="AD366" s="253"/>
      <c r="AE366" s="253"/>
    </row>
    <row r="367" spans="28:31">
      <c r="AB367" s="253"/>
      <c r="AC367" s="253"/>
      <c r="AD367" s="253"/>
      <c r="AE367" s="253"/>
    </row>
    <row r="368" spans="28:31">
      <c r="AB368" s="253"/>
      <c r="AC368" s="253"/>
      <c r="AD368" s="253"/>
      <c r="AE368" s="253"/>
    </row>
    <row r="369" spans="28:31">
      <c r="AB369" s="253"/>
      <c r="AC369" s="253"/>
      <c r="AD369" s="253"/>
      <c r="AE369" s="253"/>
    </row>
    <row r="370" spans="28:31">
      <c r="AB370" s="253"/>
      <c r="AC370" s="253"/>
      <c r="AD370" s="253"/>
      <c r="AE370" s="253"/>
    </row>
    <row r="371" spans="28:31">
      <c r="AB371" s="253"/>
      <c r="AC371" s="253"/>
      <c r="AD371" s="253"/>
      <c r="AE371" s="253"/>
    </row>
    <row r="372" spans="28:31">
      <c r="AB372" s="253"/>
      <c r="AC372" s="253"/>
      <c r="AD372" s="253"/>
      <c r="AE372" s="253"/>
    </row>
    <row r="373" spans="28:31">
      <c r="AB373" s="253"/>
      <c r="AC373" s="253"/>
      <c r="AD373" s="253"/>
      <c r="AE373" s="253"/>
    </row>
    <row r="374" spans="28:31">
      <c r="AB374" s="253"/>
      <c r="AC374" s="253"/>
      <c r="AD374" s="253"/>
      <c r="AE374" s="253"/>
    </row>
    <row r="375" spans="28:31">
      <c r="AB375" s="253"/>
      <c r="AC375" s="253"/>
      <c r="AD375" s="253"/>
      <c r="AE375" s="253"/>
    </row>
    <row r="376" spans="28:31">
      <c r="AB376" s="253"/>
      <c r="AC376" s="253"/>
      <c r="AD376" s="253"/>
      <c r="AE376" s="253"/>
    </row>
    <row r="377" spans="28:31">
      <c r="AB377" s="253"/>
      <c r="AC377" s="253"/>
      <c r="AD377" s="253"/>
      <c r="AE377" s="253"/>
    </row>
    <row r="378" spans="28:31">
      <c r="AB378" s="253"/>
      <c r="AC378" s="253"/>
      <c r="AD378" s="253"/>
      <c r="AE378" s="253"/>
    </row>
    <row r="379" spans="28:31">
      <c r="AB379" s="253"/>
      <c r="AC379" s="253"/>
      <c r="AD379" s="253"/>
      <c r="AE379" s="253"/>
    </row>
    <row r="380" spans="28:31">
      <c r="AB380" s="253"/>
      <c r="AC380" s="253"/>
      <c r="AD380" s="253"/>
      <c r="AE380" s="253"/>
    </row>
    <row r="381" spans="28:31">
      <c r="AB381" s="253"/>
      <c r="AC381" s="253"/>
      <c r="AD381" s="253"/>
      <c r="AE381" s="253"/>
    </row>
    <row r="382" spans="28:31">
      <c r="AB382" s="253"/>
      <c r="AC382" s="253"/>
      <c r="AD382" s="253"/>
      <c r="AE382" s="253"/>
    </row>
    <row r="383" spans="28:31">
      <c r="AB383" s="253"/>
      <c r="AC383" s="253"/>
      <c r="AD383" s="253"/>
      <c r="AE383" s="253"/>
    </row>
    <row r="384" spans="28:31">
      <c r="AB384" s="253"/>
      <c r="AC384" s="253"/>
      <c r="AD384" s="253"/>
      <c r="AE384" s="253"/>
    </row>
    <row r="385" spans="28:31">
      <c r="AB385" s="253"/>
      <c r="AC385" s="253"/>
      <c r="AD385" s="253"/>
      <c r="AE385" s="253"/>
    </row>
    <row r="386" spans="28:31">
      <c r="AB386" s="253"/>
      <c r="AC386" s="253"/>
      <c r="AD386" s="253"/>
      <c r="AE386" s="253"/>
    </row>
    <row r="387" spans="28:31">
      <c r="AB387" s="253"/>
      <c r="AC387" s="253"/>
      <c r="AD387" s="253"/>
      <c r="AE387" s="253"/>
    </row>
    <row r="388" spans="28:31">
      <c r="AB388" s="253"/>
      <c r="AC388" s="253"/>
      <c r="AD388" s="253"/>
      <c r="AE388" s="253"/>
    </row>
    <row r="389" spans="28:31">
      <c r="AB389" s="253"/>
      <c r="AC389" s="253"/>
      <c r="AD389" s="253"/>
      <c r="AE389" s="253"/>
    </row>
    <row r="390" spans="28:31">
      <c r="AB390" s="253"/>
      <c r="AC390" s="253"/>
      <c r="AD390" s="253"/>
      <c r="AE390" s="253"/>
    </row>
    <row r="391" spans="28:31">
      <c r="AB391" s="253"/>
      <c r="AC391" s="253"/>
      <c r="AD391" s="253"/>
      <c r="AE391" s="253"/>
    </row>
    <row r="392" spans="28:31">
      <c r="AB392" s="253"/>
      <c r="AC392" s="253"/>
      <c r="AD392" s="253"/>
      <c r="AE392" s="253"/>
    </row>
    <row r="393" spans="28:31">
      <c r="AB393" s="253"/>
      <c r="AC393" s="253"/>
      <c r="AD393" s="253"/>
      <c r="AE393" s="253"/>
    </row>
    <row r="394" spans="28:31">
      <c r="AB394" s="253"/>
      <c r="AC394" s="253"/>
      <c r="AD394" s="253"/>
      <c r="AE394" s="253"/>
    </row>
    <row r="395" spans="28:31">
      <c r="AB395" s="253"/>
      <c r="AC395" s="253"/>
      <c r="AD395" s="253"/>
      <c r="AE395" s="253"/>
    </row>
    <row r="396" spans="28:31">
      <c r="AB396" s="253"/>
      <c r="AC396" s="253"/>
      <c r="AD396" s="253"/>
      <c r="AE396" s="253"/>
    </row>
    <row r="397" spans="28:31">
      <c r="AB397" s="253"/>
      <c r="AC397" s="253"/>
      <c r="AD397" s="253"/>
      <c r="AE397" s="253"/>
    </row>
    <row r="398" spans="28:31">
      <c r="AB398" s="253"/>
      <c r="AC398" s="253"/>
      <c r="AD398" s="253"/>
      <c r="AE398" s="253"/>
    </row>
    <row r="399" spans="28:31">
      <c r="AB399" s="253"/>
      <c r="AC399" s="253"/>
      <c r="AD399" s="253"/>
      <c r="AE399" s="253"/>
    </row>
    <row r="400" spans="28:31">
      <c r="AB400" s="253"/>
      <c r="AC400" s="253"/>
      <c r="AD400" s="253"/>
      <c r="AE400" s="253"/>
    </row>
    <row r="401" spans="28:31">
      <c r="AB401" s="253"/>
      <c r="AC401" s="253"/>
      <c r="AD401" s="253"/>
      <c r="AE401" s="253"/>
    </row>
    <row r="402" spans="28:31">
      <c r="AB402" s="253"/>
      <c r="AC402" s="253"/>
      <c r="AD402" s="253"/>
      <c r="AE402" s="253"/>
    </row>
    <row r="403" spans="28:31">
      <c r="AB403" s="253"/>
      <c r="AC403" s="253"/>
      <c r="AD403" s="253"/>
      <c r="AE403" s="253"/>
    </row>
    <row r="404" spans="28:31">
      <c r="AB404" s="253"/>
      <c r="AC404" s="253"/>
      <c r="AD404" s="253"/>
      <c r="AE404" s="253"/>
    </row>
    <row r="405" spans="28:31">
      <c r="AB405" s="253"/>
      <c r="AC405" s="253"/>
      <c r="AD405" s="253"/>
      <c r="AE405" s="253"/>
    </row>
    <row r="406" spans="28:31">
      <c r="AB406" s="253"/>
      <c r="AC406" s="253"/>
      <c r="AD406" s="253"/>
      <c r="AE406" s="253"/>
    </row>
    <row r="407" spans="28:31">
      <c r="AB407" s="253"/>
      <c r="AC407" s="253"/>
      <c r="AD407" s="253"/>
      <c r="AE407" s="253"/>
    </row>
    <row r="408" spans="28:31">
      <c r="AB408" s="253"/>
      <c r="AC408" s="253"/>
      <c r="AD408" s="253"/>
      <c r="AE408" s="253"/>
    </row>
    <row r="409" spans="28:31">
      <c r="AB409" s="253"/>
      <c r="AC409" s="253"/>
      <c r="AD409" s="253"/>
      <c r="AE409" s="253"/>
    </row>
    <row r="410" spans="28:31">
      <c r="AB410" s="253"/>
      <c r="AC410" s="253"/>
      <c r="AD410" s="253"/>
      <c r="AE410" s="253"/>
    </row>
    <row r="411" spans="28:31">
      <c r="AB411" s="253"/>
      <c r="AC411" s="253"/>
      <c r="AD411" s="253"/>
      <c r="AE411" s="253"/>
    </row>
    <row r="412" spans="28:31">
      <c r="AB412" s="253"/>
      <c r="AC412" s="253"/>
      <c r="AD412" s="253"/>
      <c r="AE412" s="253"/>
    </row>
    <row r="413" spans="28:31">
      <c r="AB413" s="253"/>
      <c r="AC413" s="253"/>
      <c r="AD413" s="253"/>
      <c r="AE413" s="253"/>
    </row>
    <row r="414" spans="28:31">
      <c r="AB414" s="253"/>
      <c r="AC414" s="253"/>
      <c r="AD414" s="253"/>
      <c r="AE414" s="253"/>
    </row>
    <row r="415" spans="28:31">
      <c r="AB415" s="253"/>
      <c r="AC415" s="253"/>
      <c r="AD415" s="253"/>
      <c r="AE415" s="253"/>
    </row>
    <row r="416" spans="28:31">
      <c r="AB416" s="253"/>
      <c r="AC416" s="253"/>
      <c r="AD416" s="253"/>
      <c r="AE416" s="253"/>
    </row>
    <row r="417" spans="28:31">
      <c r="AB417" s="253"/>
      <c r="AC417" s="253"/>
      <c r="AD417" s="253"/>
      <c r="AE417" s="253"/>
    </row>
    <row r="418" spans="28:31">
      <c r="AB418" s="253"/>
      <c r="AC418" s="253"/>
      <c r="AD418" s="253"/>
      <c r="AE418" s="253"/>
    </row>
    <row r="419" spans="28:31">
      <c r="AB419" s="253"/>
      <c r="AC419" s="253"/>
      <c r="AD419" s="253"/>
      <c r="AE419" s="253"/>
    </row>
    <row r="420" spans="28:31">
      <c r="AB420" s="253"/>
      <c r="AC420" s="253"/>
      <c r="AD420" s="253"/>
      <c r="AE420" s="253"/>
    </row>
    <row r="421" spans="28:31">
      <c r="AB421" s="253"/>
      <c r="AC421" s="253"/>
      <c r="AD421" s="253"/>
      <c r="AE421" s="253"/>
    </row>
    <row r="422" spans="28:31">
      <c r="AB422" s="253"/>
      <c r="AC422" s="253"/>
      <c r="AD422" s="253"/>
      <c r="AE422" s="253"/>
    </row>
    <row r="423" spans="28:31">
      <c r="AB423" s="253"/>
      <c r="AC423" s="253"/>
      <c r="AD423" s="253"/>
      <c r="AE423" s="253"/>
    </row>
    <row r="424" spans="28:31">
      <c r="AB424" s="253"/>
      <c r="AC424" s="253"/>
      <c r="AD424" s="253"/>
      <c r="AE424" s="253"/>
    </row>
    <row r="425" spans="28:31">
      <c r="AB425" s="253"/>
      <c r="AC425" s="253"/>
      <c r="AD425" s="253"/>
      <c r="AE425" s="253"/>
    </row>
    <row r="426" spans="28:31">
      <c r="AB426" s="253"/>
      <c r="AC426" s="253"/>
      <c r="AD426" s="253"/>
      <c r="AE426" s="253"/>
    </row>
    <row r="427" spans="28:31">
      <c r="AB427" s="253"/>
      <c r="AC427" s="253"/>
      <c r="AD427" s="253"/>
      <c r="AE427" s="253"/>
    </row>
    <row r="428" spans="28:31">
      <c r="AB428" s="253"/>
      <c r="AC428" s="253"/>
      <c r="AD428" s="253"/>
      <c r="AE428" s="253"/>
    </row>
    <row r="429" spans="28:31">
      <c r="AB429" s="253"/>
      <c r="AC429" s="253"/>
      <c r="AD429" s="253"/>
      <c r="AE429" s="253"/>
    </row>
    <row r="430" spans="28:31">
      <c r="AB430" s="253"/>
      <c r="AC430" s="253"/>
      <c r="AD430" s="253"/>
      <c r="AE430" s="253"/>
    </row>
    <row r="431" spans="28:31">
      <c r="AB431" s="253"/>
      <c r="AC431" s="253"/>
      <c r="AD431" s="253"/>
      <c r="AE431" s="253"/>
    </row>
    <row r="432" spans="28:31">
      <c r="AB432" s="253"/>
      <c r="AC432" s="253"/>
      <c r="AD432" s="253"/>
      <c r="AE432" s="253"/>
    </row>
    <row r="433" spans="28:31">
      <c r="AB433" s="253"/>
      <c r="AC433" s="253"/>
      <c r="AD433" s="253"/>
      <c r="AE433" s="253"/>
    </row>
    <row r="434" spans="28:31">
      <c r="AB434" s="253"/>
      <c r="AC434" s="253"/>
      <c r="AD434" s="253"/>
      <c r="AE434" s="253"/>
    </row>
    <row r="435" spans="28:31">
      <c r="AB435" s="253"/>
      <c r="AC435" s="253"/>
      <c r="AD435" s="253"/>
      <c r="AE435" s="253"/>
    </row>
    <row r="436" spans="28:31">
      <c r="AB436" s="253"/>
      <c r="AC436" s="253"/>
      <c r="AD436" s="253"/>
      <c r="AE436" s="253"/>
    </row>
    <row r="437" spans="28:31">
      <c r="AB437" s="253"/>
      <c r="AC437" s="253"/>
      <c r="AD437" s="253"/>
      <c r="AE437" s="253"/>
    </row>
    <row r="438" spans="28:31">
      <c r="AB438" s="253"/>
      <c r="AC438" s="253"/>
      <c r="AD438" s="253"/>
      <c r="AE438" s="253"/>
    </row>
    <row r="439" spans="28:31">
      <c r="AB439" s="253"/>
      <c r="AC439" s="253"/>
      <c r="AD439" s="253"/>
      <c r="AE439" s="253"/>
    </row>
    <row r="440" spans="28:31">
      <c r="AB440" s="253"/>
      <c r="AC440" s="253"/>
      <c r="AD440" s="253"/>
      <c r="AE440" s="253"/>
    </row>
    <row r="441" spans="28:31">
      <c r="AB441" s="253"/>
      <c r="AC441" s="253"/>
      <c r="AD441" s="253"/>
      <c r="AE441" s="253"/>
    </row>
    <row r="442" spans="28:31">
      <c r="AB442" s="253"/>
      <c r="AC442" s="253"/>
      <c r="AD442" s="253"/>
      <c r="AE442" s="253"/>
    </row>
    <row r="443" spans="28:31">
      <c r="AB443" s="253"/>
      <c r="AC443" s="253"/>
      <c r="AD443" s="253"/>
      <c r="AE443" s="253"/>
    </row>
    <row r="444" spans="28:31">
      <c r="AB444" s="253"/>
      <c r="AC444" s="253"/>
      <c r="AD444" s="253"/>
      <c r="AE444" s="253"/>
    </row>
    <row r="445" spans="28:31">
      <c r="AB445" s="253"/>
      <c r="AC445" s="253"/>
      <c r="AD445" s="253"/>
      <c r="AE445" s="253"/>
    </row>
    <row r="446" spans="28:31">
      <c r="AB446" s="253"/>
      <c r="AC446" s="253"/>
      <c r="AD446" s="253"/>
      <c r="AE446" s="253"/>
    </row>
    <row r="447" spans="28:31">
      <c r="AB447" s="253"/>
      <c r="AC447" s="253"/>
      <c r="AD447" s="253"/>
      <c r="AE447" s="253"/>
    </row>
    <row r="448" spans="28:31">
      <c r="AB448" s="253"/>
      <c r="AC448" s="253"/>
      <c r="AD448" s="253"/>
      <c r="AE448" s="253"/>
    </row>
    <row r="449" spans="28:31">
      <c r="AB449" s="253"/>
      <c r="AC449" s="253"/>
      <c r="AD449" s="253"/>
      <c r="AE449" s="253"/>
    </row>
    <row r="450" spans="28:31">
      <c r="AB450" s="253"/>
      <c r="AC450" s="253"/>
      <c r="AD450" s="253"/>
      <c r="AE450" s="253"/>
    </row>
    <row r="451" spans="28:31">
      <c r="AB451" s="253"/>
      <c r="AC451" s="253"/>
      <c r="AD451" s="253"/>
      <c r="AE451" s="253"/>
    </row>
    <row r="452" spans="28:31">
      <c r="AB452" s="253"/>
      <c r="AC452" s="253"/>
      <c r="AD452" s="253"/>
      <c r="AE452" s="253"/>
    </row>
    <row r="453" spans="28:31">
      <c r="AB453" s="253"/>
      <c r="AC453" s="253"/>
      <c r="AD453" s="253"/>
      <c r="AE453" s="253"/>
    </row>
    <row r="454" spans="28:31">
      <c r="AB454" s="253"/>
      <c r="AC454" s="253"/>
      <c r="AD454" s="253"/>
      <c r="AE454" s="253"/>
    </row>
    <row r="455" spans="28:31">
      <c r="AB455" s="253"/>
      <c r="AC455" s="253"/>
      <c r="AD455" s="253"/>
      <c r="AE455" s="253"/>
    </row>
    <row r="456" spans="28:31">
      <c r="AB456" s="253"/>
      <c r="AC456" s="253"/>
      <c r="AD456" s="253"/>
      <c r="AE456" s="253"/>
    </row>
    <row r="457" spans="28:31">
      <c r="AB457" s="253"/>
      <c r="AC457" s="253"/>
      <c r="AD457" s="253"/>
      <c r="AE457" s="253"/>
    </row>
    <row r="458" spans="28:31">
      <c r="AB458" s="253"/>
      <c r="AC458" s="253"/>
      <c r="AD458" s="253"/>
      <c r="AE458" s="253"/>
    </row>
  </sheetData>
  <mergeCells count="2929">
    <mergeCell ref="A306:C306"/>
    <mergeCell ref="H208:I208"/>
    <mergeCell ref="E27:F27"/>
    <mergeCell ref="G27:H27"/>
    <mergeCell ref="K27:L27"/>
    <mergeCell ref="M27:N27"/>
    <mergeCell ref="O27:P27"/>
    <mergeCell ref="S27:T27"/>
    <mergeCell ref="U27:V27"/>
    <mergeCell ref="W27:X27"/>
    <mergeCell ref="G40:H40"/>
    <mergeCell ref="I40:J40"/>
    <mergeCell ref="K40:L40"/>
    <mergeCell ref="M40:N40"/>
    <mergeCell ref="O40:P40"/>
    <mergeCell ref="A44:AI44"/>
    <mergeCell ref="W46:X46"/>
    <mergeCell ref="AA46:AB46"/>
    <mergeCell ref="AC46:AD46"/>
    <mergeCell ref="AE46:AF46"/>
    <mergeCell ref="AG46:AH46"/>
    <mergeCell ref="O36:P36"/>
    <mergeCell ref="AE36:AF36"/>
    <mergeCell ref="AG36:AH36"/>
    <mergeCell ref="B28:D28"/>
    <mergeCell ref="AB267:AC267"/>
    <mergeCell ref="AA36:AB36"/>
    <mergeCell ref="O134:P134"/>
    <mergeCell ref="S134:T134"/>
    <mergeCell ref="AA40:AB40"/>
    <mergeCell ref="O28:P28"/>
    <mergeCell ref="J39:K39"/>
    <mergeCell ref="D39:E39"/>
    <mergeCell ref="F39:G39"/>
    <mergeCell ref="H39:I39"/>
    <mergeCell ref="G35:H35"/>
    <mergeCell ref="I35:J35"/>
    <mergeCell ref="K35:L35"/>
    <mergeCell ref="AA28:AB28"/>
    <mergeCell ref="A37:C37"/>
    <mergeCell ref="AB188:AC188"/>
    <mergeCell ref="A220:C220"/>
    <mergeCell ref="AB218:AC218"/>
    <mergeCell ref="B205:D205"/>
    <mergeCell ref="B180:D180"/>
    <mergeCell ref="A196:B196"/>
    <mergeCell ref="D196:E196"/>
    <mergeCell ref="F196:G196"/>
    <mergeCell ref="H196:I196"/>
    <mergeCell ref="J196:K196"/>
    <mergeCell ref="L196:M196"/>
    <mergeCell ref="N196:O196"/>
    <mergeCell ref="R196:S196"/>
    <mergeCell ref="T196:U196"/>
    <mergeCell ref="V196:W196"/>
    <mergeCell ref="T199:U199"/>
    <mergeCell ref="V199:W199"/>
    <mergeCell ref="B200:D200"/>
    <mergeCell ref="E200:F200"/>
    <mergeCell ref="E28:F28"/>
    <mergeCell ref="G28:H28"/>
    <mergeCell ref="I28:J28"/>
    <mergeCell ref="K28:L28"/>
    <mergeCell ref="M28:N28"/>
    <mergeCell ref="S28:T28"/>
    <mergeCell ref="U28:V28"/>
    <mergeCell ref="W28:X28"/>
    <mergeCell ref="W35:X35"/>
    <mergeCell ref="D173:E173"/>
    <mergeCell ref="F173:G173"/>
    <mergeCell ref="G154:H154"/>
    <mergeCell ref="G155:H155"/>
    <mergeCell ref="G156:H156"/>
    <mergeCell ref="C163:C164"/>
    <mergeCell ref="D163:E164"/>
    <mergeCell ref="AE27:AF27"/>
    <mergeCell ref="AG27:AH27"/>
    <mergeCell ref="R169:S169"/>
    <mergeCell ref="T169:U169"/>
    <mergeCell ref="V169:W169"/>
    <mergeCell ref="AB167:AC167"/>
    <mergeCell ref="AD167:AE167"/>
    <mergeCell ref="W134:X134"/>
    <mergeCell ref="AA134:AB134"/>
    <mergeCell ref="AC134:AD134"/>
    <mergeCell ref="AE134:AF134"/>
    <mergeCell ref="AG134:AH134"/>
    <mergeCell ref="AG87:AH87"/>
    <mergeCell ref="R49:S49"/>
    <mergeCell ref="U149:V149"/>
    <mergeCell ref="W149:X149"/>
    <mergeCell ref="AC28:AD28"/>
    <mergeCell ref="T49:U49"/>
    <mergeCell ref="V49:W49"/>
    <mergeCell ref="Z49:AA49"/>
    <mergeCell ref="AD49:AE49"/>
    <mergeCell ref="AC43:AD43"/>
    <mergeCell ref="AE43:AF43"/>
    <mergeCell ref="AH138:AI138"/>
    <mergeCell ref="AE28:AF28"/>
    <mergeCell ref="U35:V35"/>
    <mergeCell ref="AC35:AD35"/>
    <mergeCell ref="AE35:AF35"/>
    <mergeCell ref="AA35:AB35"/>
    <mergeCell ref="S144:T144"/>
    <mergeCell ref="W40:X40"/>
    <mergeCell ref="W36:X36"/>
    <mergeCell ref="U20:V20"/>
    <mergeCell ref="W20:X20"/>
    <mergeCell ref="AA20:AB20"/>
    <mergeCell ref="AC20:AD20"/>
    <mergeCell ref="W22:X22"/>
    <mergeCell ref="AA22:AB22"/>
    <mergeCell ref="AC22:AD22"/>
    <mergeCell ref="AC40:AD40"/>
    <mergeCell ref="AE40:AF40"/>
    <mergeCell ref="S40:T40"/>
    <mergeCell ref="U40:V40"/>
    <mergeCell ref="W42:X42"/>
    <mergeCell ref="AA42:AB42"/>
    <mergeCell ref="AA54:AB54"/>
    <mergeCell ref="AA55:AB55"/>
    <mergeCell ref="W50:X50"/>
    <mergeCell ref="AA50:AB50"/>
    <mergeCell ref="AC50:AD50"/>
    <mergeCell ref="O34:V34"/>
    <mergeCell ref="W34:AI34"/>
    <mergeCell ref="AG35:AH35"/>
    <mergeCell ref="AE22:AF22"/>
    <mergeCell ref="AG22:AH22"/>
    <mergeCell ref="AG23:AH23"/>
    <mergeCell ref="AG25:AH25"/>
    <mergeCell ref="S25:T25"/>
    <mergeCell ref="U25:V25"/>
    <mergeCell ref="W25:X25"/>
    <mergeCell ref="AA25:AB25"/>
    <mergeCell ref="AC25:AD25"/>
    <mergeCell ref="AA27:AB27"/>
    <mergeCell ref="AC27:AD27"/>
    <mergeCell ref="AA308:AD308"/>
    <mergeCell ref="AB312:AC312"/>
    <mergeCell ref="N206:O206"/>
    <mergeCell ref="R206:S206"/>
    <mergeCell ref="T206:U206"/>
    <mergeCell ref="V206:W206"/>
    <mergeCell ref="AB311:AC311"/>
    <mergeCell ref="Z299:AA299"/>
    <mergeCell ref="AB299:AC299"/>
    <mergeCell ref="AD299:AE299"/>
    <mergeCell ref="M180:N180"/>
    <mergeCell ref="O180:P180"/>
    <mergeCell ref="S180:T180"/>
    <mergeCell ref="U180:V180"/>
    <mergeCell ref="AE180:AF180"/>
    <mergeCell ref="L181:M181"/>
    <mergeCell ref="AB310:AC310"/>
    <mergeCell ref="O295:P295"/>
    <mergeCell ref="S295:T295"/>
    <mergeCell ref="U295:V295"/>
    <mergeCell ref="W295:X295"/>
    <mergeCell ref="S302:T302"/>
    <mergeCell ref="U302:V302"/>
    <mergeCell ref="AE302:AF302"/>
    <mergeCell ref="AB307:AC307"/>
    <mergeCell ref="T296:U296"/>
    <mergeCell ref="V296:W296"/>
    <mergeCell ref="AD296:AE296"/>
    <mergeCell ref="N209:O209"/>
    <mergeCell ref="AB279:AC279"/>
    <mergeCell ref="AD209:AE209"/>
    <mergeCell ref="K219:L219"/>
    <mergeCell ref="AF298:AG298"/>
    <mergeCell ref="AF264:AG264"/>
    <mergeCell ref="AB274:AC274"/>
    <mergeCell ref="V270:W270"/>
    <mergeCell ref="AD270:AE270"/>
    <mergeCell ref="G272:H272"/>
    <mergeCell ref="AF299:AG299"/>
    <mergeCell ref="J270:K270"/>
    <mergeCell ref="L270:M270"/>
    <mergeCell ref="N270:O270"/>
    <mergeCell ref="R270:S270"/>
    <mergeCell ref="T270:U270"/>
    <mergeCell ref="A259:AI259"/>
    <mergeCell ref="A270:B270"/>
    <mergeCell ref="Z270:AA270"/>
    <mergeCell ref="S271:T271"/>
    <mergeCell ref="U271:V271"/>
    <mergeCell ref="AE271:AF271"/>
    <mergeCell ref="W271:X271"/>
    <mergeCell ref="AB281:AC281"/>
    <mergeCell ref="B272:D272"/>
    <mergeCell ref="AB270:AC270"/>
    <mergeCell ref="D269:E269"/>
    <mergeCell ref="U272:V272"/>
    <mergeCell ref="E272:F272"/>
    <mergeCell ref="B295:D295"/>
    <mergeCell ref="E295:F295"/>
    <mergeCell ref="G295:H295"/>
    <mergeCell ref="K295:L295"/>
    <mergeCell ref="M295:N295"/>
    <mergeCell ref="N301:O301"/>
    <mergeCell ref="T300:U300"/>
    <mergeCell ref="AD268:AE268"/>
    <mergeCell ref="T275:U275"/>
    <mergeCell ref="V275:W275"/>
    <mergeCell ref="W293:X293"/>
    <mergeCell ref="H258:I258"/>
    <mergeCell ref="L258:M258"/>
    <mergeCell ref="N258:O258"/>
    <mergeCell ref="I272:J272"/>
    <mergeCell ref="F296:G296"/>
    <mergeCell ref="R296:S296"/>
    <mergeCell ref="N300:O300"/>
    <mergeCell ref="R300:S300"/>
    <mergeCell ref="AD298:AE298"/>
    <mergeCell ref="B303:D303"/>
    <mergeCell ref="AH258:AI258"/>
    <mergeCell ref="AE261:AF261"/>
    <mergeCell ref="J258:K258"/>
    <mergeCell ref="B261:D261"/>
    <mergeCell ref="AG261:AH261"/>
    <mergeCell ref="W261:X261"/>
    <mergeCell ref="R266:S266"/>
    <mergeCell ref="AH264:AI264"/>
    <mergeCell ref="AF266:AG266"/>
    <mergeCell ref="E303:F303"/>
    <mergeCell ref="G303:H303"/>
    <mergeCell ref="T299:U299"/>
    <mergeCell ref="V299:W299"/>
    <mergeCell ref="B302:D302"/>
    <mergeCell ref="E302:F302"/>
    <mergeCell ref="G302:H302"/>
    <mergeCell ref="I302:J302"/>
    <mergeCell ref="K302:L302"/>
    <mergeCell ref="M302:N302"/>
    <mergeCell ref="O302:P302"/>
    <mergeCell ref="V301:W301"/>
    <mergeCell ref="Z301:AA301"/>
    <mergeCell ref="AB301:AC301"/>
    <mergeCell ref="Z298:AA298"/>
    <mergeCell ref="AB298:AC298"/>
    <mergeCell ref="D268:E268"/>
    <mergeCell ref="F268:G268"/>
    <mergeCell ref="H268:I268"/>
    <mergeCell ref="J268:K268"/>
    <mergeCell ref="L268:M268"/>
    <mergeCell ref="N268:O268"/>
    <mergeCell ref="J264:K264"/>
    <mergeCell ref="L264:M264"/>
    <mergeCell ref="AB264:AC264"/>
    <mergeCell ref="AD264:AE264"/>
    <mergeCell ref="Z209:AA209"/>
    <mergeCell ref="V214:W214"/>
    <mergeCell ref="J214:K214"/>
    <mergeCell ref="L214:M214"/>
    <mergeCell ref="I303:J303"/>
    <mergeCell ref="K303:L303"/>
    <mergeCell ref="M303:N303"/>
    <mergeCell ref="O303:P303"/>
    <mergeCell ref="S303:T303"/>
    <mergeCell ref="T210:U210"/>
    <mergeCell ref="V210:W210"/>
    <mergeCell ref="Z210:AA210"/>
    <mergeCell ref="AB210:AC210"/>
    <mergeCell ref="AD210:AE210"/>
    <mergeCell ref="R213:S213"/>
    <mergeCell ref="I295:J295"/>
    <mergeCell ref="L209:M209"/>
    <mergeCell ref="V300:W300"/>
    <mergeCell ref="Z300:AA300"/>
    <mergeCell ref="R268:S268"/>
    <mergeCell ref="N266:O266"/>
    <mergeCell ref="R214:S214"/>
    <mergeCell ref="T214:U214"/>
    <mergeCell ref="W211:X211"/>
    <mergeCell ref="H209:I209"/>
    <mergeCell ref="J209:K209"/>
    <mergeCell ref="V209:W209"/>
    <mergeCell ref="AB249:AC249"/>
    <mergeCell ref="A148:F148"/>
    <mergeCell ref="A149:F149"/>
    <mergeCell ref="G149:H149"/>
    <mergeCell ref="S148:T148"/>
    <mergeCell ref="W152:X152"/>
    <mergeCell ref="AA152:AB152"/>
    <mergeCell ref="AC152:AD152"/>
    <mergeCell ref="AB209:AC209"/>
    <mergeCell ref="AB255:AI255"/>
    <mergeCell ref="H237:I237"/>
    <mergeCell ref="J237:K237"/>
    <mergeCell ref="AB232:AC232"/>
    <mergeCell ref="D256:E257"/>
    <mergeCell ref="F256:K256"/>
    <mergeCell ref="L256:M257"/>
    <mergeCell ref="N256:U256"/>
    <mergeCell ref="E241:F241"/>
    <mergeCell ref="A209:B209"/>
    <mergeCell ref="A256:B257"/>
    <mergeCell ref="C256:C257"/>
    <mergeCell ref="W179:X179"/>
    <mergeCell ref="F206:G206"/>
    <mergeCell ref="H206:I206"/>
    <mergeCell ref="J206:K206"/>
    <mergeCell ref="L206:M206"/>
    <mergeCell ref="F209:G209"/>
    <mergeCell ref="D206:E206"/>
    <mergeCell ref="F208:G208"/>
    <mergeCell ref="A181:E181"/>
    <mergeCell ref="A184:E184"/>
    <mergeCell ref="F184:G184"/>
    <mergeCell ref="H184:I184"/>
    <mergeCell ref="O35:P35"/>
    <mergeCell ref="S35:T35"/>
    <mergeCell ref="M47:N47"/>
    <mergeCell ref="O47:P47"/>
    <mergeCell ref="K46:L46"/>
    <mergeCell ref="M46:N46"/>
    <mergeCell ref="O46:P46"/>
    <mergeCell ref="S46:T46"/>
    <mergeCell ref="U46:V46"/>
    <mergeCell ref="B45:D45"/>
    <mergeCell ref="K45:L45"/>
    <mergeCell ref="AC36:AD36"/>
    <mergeCell ref="S36:T36"/>
    <mergeCell ref="U36:V36"/>
    <mergeCell ref="B41:D41"/>
    <mergeCell ref="E41:F41"/>
    <mergeCell ref="G41:H41"/>
    <mergeCell ref="I41:J41"/>
    <mergeCell ref="K41:L41"/>
    <mergeCell ref="M41:N41"/>
    <mergeCell ref="B40:D40"/>
    <mergeCell ref="E40:F40"/>
    <mergeCell ref="B36:D36"/>
    <mergeCell ref="E36:F36"/>
    <mergeCell ref="G36:H36"/>
    <mergeCell ref="I36:J36"/>
    <mergeCell ref="K36:L36"/>
    <mergeCell ref="M36:N36"/>
    <mergeCell ref="G46:H46"/>
    <mergeCell ref="I46:J46"/>
    <mergeCell ref="AA47:AB47"/>
    <mergeCell ref="K47:L47"/>
    <mergeCell ref="AH299:AI299"/>
    <mergeCell ref="A301:B301"/>
    <mergeCell ref="D301:E301"/>
    <mergeCell ref="AG38:AH38"/>
    <mergeCell ref="B38:D38"/>
    <mergeCell ref="E38:F38"/>
    <mergeCell ref="G38:H38"/>
    <mergeCell ref="K38:L38"/>
    <mergeCell ref="M38:N38"/>
    <mergeCell ref="O38:P38"/>
    <mergeCell ref="S38:T38"/>
    <mergeCell ref="U38:V38"/>
    <mergeCell ref="W38:X38"/>
    <mergeCell ref="AA38:AB38"/>
    <mergeCell ref="AC38:AD38"/>
    <mergeCell ref="AE38:AF38"/>
    <mergeCell ref="L292:M292"/>
    <mergeCell ref="N292:O292"/>
    <mergeCell ref="R292:S292"/>
    <mergeCell ref="T292:U292"/>
    <mergeCell ref="A275:E275"/>
    <mergeCell ref="A43:F43"/>
    <mergeCell ref="G43:H43"/>
    <mergeCell ref="I43:J43"/>
    <mergeCell ref="K43:L43"/>
    <mergeCell ref="M43:N43"/>
    <mergeCell ref="O43:P43"/>
    <mergeCell ref="S43:T43"/>
    <mergeCell ref="U43:V43"/>
    <mergeCell ref="W43:X43"/>
    <mergeCell ref="AA43:AB43"/>
    <mergeCell ref="E46:F46"/>
    <mergeCell ref="M147:N147"/>
    <mergeCell ref="O147:P147"/>
    <mergeCell ref="S147:T147"/>
    <mergeCell ref="U147:V147"/>
    <mergeCell ref="I217:J217"/>
    <mergeCell ref="K217:L217"/>
    <mergeCell ref="W135:X135"/>
    <mergeCell ref="E73:F73"/>
    <mergeCell ref="G73:H73"/>
    <mergeCell ref="I73:J73"/>
    <mergeCell ref="G64:H64"/>
    <mergeCell ref="I63:J63"/>
    <mergeCell ref="N81:O81"/>
    <mergeCell ref="K73:L73"/>
    <mergeCell ref="K83:L83"/>
    <mergeCell ref="M83:N83"/>
    <mergeCell ref="E85:F85"/>
    <mergeCell ref="G85:H85"/>
    <mergeCell ref="I85:J85"/>
    <mergeCell ref="K85:L85"/>
    <mergeCell ref="M85:N85"/>
    <mergeCell ref="K86:L86"/>
    <mergeCell ref="O89:P89"/>
    <mergeCell ref="U134:V134"/>
    <mergeCell ref="R119:S119"/>
    <mergeCell ref="M121:N121"/>
    <mergeCell ref="I89:J89"/>
    <mergeCell ref="K89:L89"/>
    <mergeCell ref="M89:N89"/>
    <mergeCell ref="T119:U119"/>
    <mergeCell ref="V119:W119"/>
    <mergeCell ref="M132:N132"/>
    <mergeCell ref="AH298:AI298"/>
    <mergeCell ref="A296:E296"/>
    <mergeCell ref="AF296:AG296"/>
    <mergeCell ref="AH296:AI296"/>
    <mergeCell ref="R298:S298"/>
    <mergeCell ref="T298:U298"/>
    <mergeCell ref="V298:W298"/>
    <mergeCell ref="J296:K296"/>
    <mergeCell ref="AF270:AG270"/>
    <mergeCell ref="A258:B258"/>
    <mergeCell ref="D258:E258"/>
    <mergeCell ref="L269:M269"/>
    <mergeCell ref="B271:D271"/>
    <mergeCell ref="E271:F271"/>
    <mergeCell ref="O271:P271"/>
    <mergeCell ref="Z268:AA268"/>
    <mergeCell ref="AB268:AC268"/>
    <mergeCell ref="AG271:AH271"/>
    <mergeCell ref="AH270:AI270"/>
    <mergeCell ref="AD274:AE274"/>
    <mergeCell ref="AF274:AG274"/>
    <mergeCell ref="AH274:AI274"/>
    <mergeCell ref="H269:I269"/>
    <mergeCell ref="J269:K269"/>
    <mergeCell ref="AG272:AH272"/>
    <mergeCell ref="AH266:AI266"/>
    <mergeCell ref="F264:G264"/>
    <mergeCell ref="L266:M266"/>
    <mergeCell ref="D266:E266"/>
    <mergeCell ref="Z266:AA266"/>
    <mergeCell ref="AB266:AC266"/>
    <mergeCell ref="AD266:AE266"/>
    <mergeCell ref="N230:O230"/>
    <mergeCell ref="R230:S230"/>
    <mergeCell ref="AB214:AC214"/>
    <mergeCell ref="A215:G215"/>
    <mergeCell ref="G219:H219"/>
    <mergeCell ref="I219:J219"/>
    <mergeCell ref="N231:O231"/>
    <mergeCell ref="AB212:AC212"/>
    <mergeCell ref="AB226:AC226"/>
    <mergeCell ref="A224:S224"/>
    <mergeCell ref="T224:Y224"/>
    <mergeCell ref="Z224:AA224"/>
    <mergeCell ref="AB224:AI224"/>
    <mergeCell ref="AB215:AC215"/>
    <mergeCell ref="B216:D216"/>
    <mergeCell ref="B217:D217"/>
    <mergeCell ref="A228:AI228"/>
    <mergeCell ref="M217:N217"/>
    <mergeCell ref="T213:U213"/>
    <mergeCell ref="A214:E214"/>
    <mergeCell ref="F214:G214"/>
    <mergeCell ref="H214:I214"/>
    <mergeCell ref="AB220:AC220"/>
    <mergeCell ref="AB213:AC213"/>
    <mergeCell ref="AF214:AG214"/>
    <mergeCell ref="G217:H217"/>
    <mergeCell ref="M212:N212"/>
    <mergeCell ref="O212:P212"/>
    <mergeCell ref="G212:H212"/>
    <mergeCell ref="N214:O214"/>
    <mergeCell ref="M219:N219"/>
    <mergeCell ref="AH227:AI227"/>
    <mergeCell ref="A268:B268"/>
    <mergeCell ref="S212:T212"/>
    <mergeCell ref="U212:V212"/>
    <mergeCell ref="G241:H241"/>
    <mergeCell ref="I241:J241"/>
    <mergeCell ref="K241:L241"/>
    <mergeCell ref="M241:N241"/>
    <mergeCell ref="E216:F216"/>
    <mergeCell ref="G216:H216"/>
    <mergeCell ref="I216:J216"/>
    <mergeCell ref="K216:L216"/>
    <mergeCell ref="M216:N216"/>
    <mergeCell ref="E217:F217"/>
    <mergeCell ref="F226:G226"/>
    <mergeCell ref="L237:M237"/>
    <mergeCell ref="T234:U234"/>
    <mergeCell ref="V234:W234"/>
    <mergeCell ref="A237:B237"/>
    <mergeCell ref="D237:E237"/>
    <mergeCell ref="N234:O234"/>
    <mergeCell ref="F239:G239"/>
    <mergeCell ref="A240:B240"/>
    <mergeCell ref="D240:E240"/>
    <mergeCell ref="F231:G231"/>
    <mergeCell ref="H231:I231"/>
    <mergeCell ref="A225:B226"/>
    <mergeCell ref="C225:C226"/>
    <mergeCell ref="D225:E226"/>
    <mergeCell ref="F225:K225"/>
    <mergeCell ref="L225:M226"/>
    <mergeCell ref="N225:U225"/>
    <mergeCell ref="V225:AI225"/>
    <mergeCell ref="C204:AI204"/>
    <mergeCell ref="B201:D201"/>
    <mergeCell ref="J208:K208"/>
    <mergeCell ref="L208:M208"/>
    <mergeCell ref="AF227:AG227"/>
    <mergeCell ref="A227:B227"/>
    <mergeCell ref="D227:E227"/>
    <mergeCell ref="F227:G227"/>
    <mergeCell ref="H227:I227"/>
    <mergeCell ref="J227:K227"/>
    <mergeCell ref="L227:M227"/>
    <mergeCell ref="N227:O227"/>
    <mergeCell ref="AE212:AF212"/>
    <mergeCell ref="AG212:AH212"/>
    <mergeCell ref="AH214:AI214"/>
    <mergeCell ref="J213:K213"/>
    <mergeCell ref="Z214:AA214"/>
    <mergeCell ref="J210:K210"/>
    <mergeCell ref="L210:M210"/>
    <mergeCell ref="N210:O210"/>
    <mergeCell ref="R210:S210"/>
    <mergeCell ref="AD214:AE214"/>
    <mergeCell ref="AF226:AG226"/>
    <mergeCell ref="AH226:AI226"/>
    <mergeCell ref="AD227:AE227"/>
    <mergeCell ref="J226:K226"/>
    <mergeCell ref="N226:O226"/>
    <mergeCell ref="R226:S226"/>
    <mergeCell ref="T226:U226"/>
    <mergeCell ref="V226:W226"/>
    <mergeCell ref="I212:J212"/>
    <mergeCell ref="K212:L212"/>
    <mergeCell ref="R209:S209"/>
    <mergeCell ref="T209:U209"/>
    <mergeCell ref="AF209:AG209"/>
    <mergeCell ref="Z208:AA208"/>
    <mergeCell ref="AB208:AC208"/>
    <mergeCell ref="AD208:AE208"/>
    <mergeCell ref="D209:E209"/>
    <mergeCell ref="AH209:AI209"/>
    <mergeCell ref="AF210:AG210"/>
    <mergeCell ref="AH210:AI210"/>
    <mergeCell ref="AH213:AI213"/>
    <mergeCell ref="B211:D211"/>
    <mergeCell ref="E211:F211"/>
    <mergeCell ref="G211:H211"/>
    <mergeCell ref="I211:J211"/>
    <mergeCell ref="K211:L211"/>
    <mergeCell ref="M211:N211"/>
    <mergeCell ref="O211:P211"/>
    <mergeCell ref="S211:T211"/>
    <mergeCell ref="U211:V211"/>
    <mergeCell ref="AE211:AF211"/>
    <mergeCell ref="AG211:AH211"/>
    <mergeCell ref="V213:W213"/>
    <mergeCell ref="Z213:AA213"/>
    <mergeCell ref="A213:E213"/>
    <mergeCell ref="F213:G213"/>
    <mergeCell ref="AD169:AE169"/>
    <mergeCell ref="Z169:AA169"/>
    <mergeCell ref="N169:O169"/>
    <mergeCell ref="M142:N142"/>
    <mergeCell ref="O142:P142"/>
    <mergeCell ref="AE149:AF149"/>
    <mergeCell ref="F181:G181"/>
    <mergeCell ref="H181:I181"/>
    <mergeCell ref="J181:K181"/>
    <mergeCell ref="AG180:AH180"/>
    <mergeCell ref="N167:O167"/>
    <mergeCell ref="R167:S167"/>
    <mergeCell ref="T167:U167"/>
    <mergeCell ref="V167:W167"/>
    <mergeCell ref="Z167:AA167"/>
    <mergeCell ref="AD183:AE183"/>
    <mergeCell ref="AF183:AG183"/>
    <mergeCell ref="AH183:AI183"/>
    <mergeCell ref="AB180:AC180"/>
    <mergeCell ref="AG170:AH170"/>
    <mergeCell ref="AA170:AD170"/>
    <mergeCell ref="AE170:AF170"/>
    <mergeCell ref="W170:X170"/>
    <mergeCell ref="S170:T170"/>
    <mergeCell ref="U170:V170"/>
    <mergeCell ref="AF169:AG169"/>
    <mergeCell ref="AH169:AI169"/>
    <mergeCell ref="U179:V179"/>
    <mergeCell ref="L168:M168"/>
    <mergeCell ref="J183:K183"/>
    <mergeCell ref="AH171:AI171"/>
    <mergeCell ref="AF173:AG173"/>
    <mergeCell ref="AB169:AC169"/>
    <mergeCell ref="S152:T152"/>
    <mergeCell ref="O143:P143"/>
    <mergeCell ref="AG151:AH151"/>
    <mergeCell ref="U136:V136"/>
    <mergeCell ref="W136:X136"/>
    <mergeCell ref="AG144:AH144"/>
    <mergeCell ref="AG135:AH135"/>
    <mergeCell ref="W144:X144"/>
    <mergeCell ref="AA149:AB149"/>
    <mergeCell ref="B179:D179"/>
    <mergeCell ref="E179:F179"/>
    <mergeCell ref="G179:H179"/>
    <mergeCell ref="R171:S171"/>
    <mergeCell ref="T171:U171"/>
    <mergeCell ref="W121:X121"/>
    <mergeCell ref="S121:T121"/>
    <mergeCell ref="J169:K169"/>
    <mergeCell ref="L169:M169"/>
    <mergeCell ref="AE151:AF151"/>
    <mergeCell ref="AE148:AF148"/>
    <mergeCell ref="S143:T143"/>
    <mergeCell ref="U143:V143"/>
    <mergeCell ref="W143:X143"/>
    <mergeCell ref="AG179:AH179"/>
    <mergeCell ref="I147:J147"/>
    <mergeCell ref="O144:P144"/>
    <mergeCell ref="I148:J148"/>
    <mergeCell ref="K148:L148"/>
    <mergeCell ref="U148:V148"/>
    <mergeCell ref="W148:X148"/>
    <mergeCell ref="AA148:AB148"/>
    <mergeCell ref="AD138:AE138"/>
    <mergeCell ref="AF138:AG138"/>
    <mergeCell ref="E140:F140"/>
    <mergeCell ref="G140:H140"/>
    <mergeCell ref="AG139:AH139"/>
    <mergeCell ref="AG140:AH140"/>
    <mergeCell ref="O146:P146"/>
    <mergeCell ref="E143:F143"/>
    <mergeCell ref="AC148:AD148"/>
    <mergeCell ref="I140:J140"/>
    <mergeCell ref="I155:J155"/>
    <mergeCell ref="I156:J156"/>
    <mergeCell ref="W146:X146"/>
    <mergeCell ref="AA146:AB146"/>
    <mergeCell ref="AE143:AF143"/>
    <mergeCell ref="AA144:AB144"/>
    <mergeCell ref="AC144:AD144"/>
    <mergeCell ref="D138:E138"/>
    <mergeCell ref="F138:G138"/>
    <mergeCell ref="H138:I138"/>
    <mergeCell ref="B143:D143"/>
    <mergeCell ref="I144:J144"/>
    <mergeCell ref="K144:L144"/>
    <mergeCell ref="M144:N144"/>
    <mergeCell ref="AA143:AB143"/>
    <mergeCell ref="A150:F150"/>
    <mergeCell ref="A156:F156"/>
    <mergeCell ref="K154:L154"/>
    <mergeCell ref="K155:L155"/>
    <mergeCell ref="G152:H152"/>
    <mergeCell ref="I152:J152"/>
    <mergeCell ref="U152:V152"/>
    <mergeCell ref="B145:D145"/>
    <mergeCell ref="K140:L140"/>
    <mergeCell ref="M140:N140"/>
    <mergeCell ref="AE152:AF152"/>
    <mergeCell ref="AH164:AI164"/>
    <mergeCell ref="L165:M165"/>
    <mergeCell ref="N165:O165"/>
    <mergeCell ref="R165:S165"/>
    <mergeCell ref="T165:U165"/>
    <mergeCell ref="V165:W165"/>
    <mergeCell ref="AG142:AH142"/>
    <mergeCell ref="F163:K163"/>
    <mergeCell ref="L163:M164"/>
    <mergeCell ref="M95:N95"/>
    <mergeCell ref="A95:F95"/>
    <mergeCell ref="G132:H132"/>
    <mergeCell ref="I132:J132"/>
    <mergeCell ref="K132:L132"/>
    <mergeCell ref="V138:W138"/>
    <mergeCell ref="Z138:AA138"/>
    <mergeCell ref="AC149:AD149"/>
    <mergeCell ref="AC143:AD143"/>
    <mergeCell ref="K136:L136"/>
    <mergeCell ref="O136:P136"/>
    <mergeCell ref="G144:H144"/>
    <mergeCell ref="A131:AI131"/>
    <mergeCell ref="I135:J135"/>
    <mergeCell ref="K135:L135"/>
    <mergeCell ref="S135:T135"/>
    <mergeCell ref="U135:V135"/>
    <mergeCell ref="AB138:AC138"/>
    <mergeCell ref="A138:B138"/>
    <mergeCell ref="A147:F147"/>
    <mergeCell ref="B152:D152"/>
    <mergeCell ref="E152:F152"/>
    <mergeCell ref="AG149:AH149"/>
    <mergeCell ref="S136:T136"/>
    <mergeCell ref="AG152:AH152"/>
    <mergeCell ref="M146:N146"/>
    <mergeCell ref="S149:T149"/>
    <mergeCell ref="A155:F155"/>
    <mergeCell ref="M136:N136"/>
    <mergeCell ref="K156:L156"/>
    <mergeCell ref="M154:N154"/>
    <mergeCell ref="B151:D151"/>
    <mergeCell ref="E145:F145"/>
    <mergeCell ref="B144:D144"/>
    <mergeCell ref="AC151:AD151"/>
    <mergeCell ref="M151:N151"/>
    <mergeCell ref="G151:H151"/>
    <mergeCell ref="I151:J151"/>
    <mergeCell ref="K149:L149"/>
    <mergeCell ref="M149:N149"/>
    <mergeCell ref="R138:S138"/>
    <mergeCell ref="W142:X142"/>
    <mergeCell ref="AA142:AB142"/>
    <mergeCell ref="AC142:AD142"/>
    <mergeCell ref="AE142:AF142"/>
    <mergeCell ref="U146:V146"/>
    <mergeCell ref="AC146:AD146"/>
    <mergeCell ref="AE144:AF144"/>
    <mergeCell ref="T138:U138"/>
    <mergeCell ref="K152:L152"/>
    <mergeCell ref="S146:T146"/>
    <mergeCell ref="K179:L179"/>
    <mergeCell ref="I149:J149"/>
    <mergeCell ref="G148:H148"/>
    <mergeCell ref="I143:J143"/>
    <mergeCell ref="K143:L143"/>
    <mergeCell ref="M143:N143"/>
    <mergeCell ref="H171:I171"/>
    <mergeCell ref="M148:N148"/>
    <mergeCell ref="B142:D142"/>
    <mergeCell ref="E142:F142"/>
    <mergeCell ref="G142:H142"/>
    <mergeCell ref="I142:J142"/>
    <mergeCell ref="M155:N155"/>
    <mergeCell ref="E151:F151"/>
    <mergeCell ref="S140:T140"/>
    <mergeCell ref="L138:M138"/>
    <mergeCell ref="N138:O138"/>
    <mergeCell ref="M139:N139"/>
    <mergeCell ref="A154:F154"/>
    <mergeCell ref="K151:L151"/>
    <mergeCell ref="M152:N152"/>
    <mergeCell ref="O152:P152"/>
    <mergeCell ref="H176:I176"/>
    <mergeCell ref="J176:K176"/>
    <mergeCell ref="L176:M176"/>
    <mergeCell ref="N176:O176"/>
    <mergeCell ref="G143:H143"/>
    <mergeCell ref="K142:L142"/>
    <mergeCell ref="G139:H139"/>
    <mergeCell ref="B140:D140"/>
    <mergeCell ref="O140:P140"/>
    <mergeCell ref="A176:B176"/>
    <mergeCell ref="AA140:AB140"/>
    <mergeCell ref="A163:B164"/>
    <mergeCell ref="V171:W171"/>
    <mergeCell ref="U151:V151"/>
    <mergeCell ref="W151:X151"/>
    <mergeCell ref="AA151:AB151"/>
    <mergeCell ref="N163:U163"/>
    <mergeCell ref="V163:AI163"/>
    <mergeCell ref="D168:E168"/>
    <mergeCell ref="J138:K138"/>
    <mergeCell ref="O148:P148"/>
    <mergeCell ref="W140:X140"/>
    <mergeCell ref="B132:D132"/>
    <mergeCell ref="E132:F132"/>
    <mergeCell ref="L81:M81"/>
    <mergeCell ref="H81:I81"/>
    <mergeCell ref="J81:K81"/>
    <mergeCell ref="G94:H94"/>
    <mergeCell ref="I94:J94"/>
    <mergeCell ref="K94:L94"/>
    <mergeCell ref="M94:N94"/>
    <mergeCell ref="A89:F89"/>
    <mergeCell ref="G89:H89"/>
    <mergeCell ref="M135:N135"/>
    <mergeCell ref="O135:P135"/>
    <mergeCell ref="G147:H147"/>
    <mergeCell ref="I136:J136"/>
    <mergeCell ref="O139:P139"/>
    <mergeCell ref="O149:P149"/>
    <mergeCell ref="S139:T139"/>
    <mergeCell ref="U139:V139"/>
    <mergeCell ref="AA139:AB139"/>
    <mergeCell ref="M59:N59"/>
    <mergeCell ref="G121:H121"/>
    <mergeCell ref="G95:H95"/>
    <mergeCell ref="F81:G81"/>
    <mergeCell ref="B71:D72"/>
    <mergeCell ref="E71:F72"/>
    <mergeCell ref="G71:L71"/>
    <mergeCell ref="M71:N72"/>
    <mergeCell ref="B103:D103"/>
    <mergeCell ref="B121:D121"/>
    <mergeCell ref="B115:D115"/>
    <mergeCell ref="E115:F115"/>
    <mergeCell ref="G115:H115"/>
    <mergeCell ref="I115:J115"/>
    <mergeCell ref="K115:L115"/>
    <mergeCell ref="A118:G118"/>
    <mergeCell ref="G114:H114"/>
    <mergeCell ref="A71:A72"/>
    <mergeCell ref="I95:J95"/>
    <mergeCell ref="E83:F83"/>
    <mergeCell ref="A81:B81"/>
    <mergeCell ref="B92:D92"/>
    <mergeCell ref="B91:D91"/>
    <mergeCell ref="A90:F90"/>
    <mergeCell ref="M86:N86"/>
    <mergeCell ref="K95:L95"/>
    <mergeCell ref="A102:AI102"/>
    <mergeCell ref="G103:H103"/>
    <mergeCell ref="I103:J103"/>
    <mergeCell ref="K103:L103"/>
    <mergeCell ref="M103:N103"/>
    <mergeCell ref="AA103:AB103"/>
    <mergeCell ref="T232:U232"/>
    <mergeCell ref="V232:W232"/>
    <mergeCell ref="Z232:AA232"/>
    <mergeCell ref="AH230:AI230"/>
    <mergeCell ref="Z239:AA239"/>
    <mergeCell ref="AB234:AC234"/>
    <mergeCell ref="AD234:AE234"/>
    <mergeCell ref="A182:E182"/>
    <mergeCell ref="F182:G182"/>
    <mergeCell ref="H182:I182"/>
    <mergeCell ref="J182:K182"/>
    <mergeCell ref="N181:O181"/>
    <mergeCell ref="B186:D186"/>
    <mergeCell ref="E186:F186"/>
    <mergeCell ref="G186:H186"/>
    <mergeCell ref="I186:J186"/>
    <mergeCell ref="K186:L186"/>
    <mergeCell ref="M186:N186"/>
    <mergeCell ref="O186:P186"/>
    <mergeCell ref="A183:E183"/>
    <mergeCell ref="F183:G183"/>
    <mergeCell ref="J184:K184"/>
    <mergeCell ref="Z234:AA234"/>
    <mergeCell ref="M233:N233"/>
    <mergeCell ref="O233:P233"/>
    <mergeCell ref="H239:I239"/>
    <mergeCell ref="J239:K239"/>
    <mergeCell ref="L239:M239"/>
    <mergeCell ref="AH231:AI231"/>
    <mergeCell ref="AH184:AI184"/>
    <mergeCell ref="R181:S181"/>
    <mergeCell ref="T181:U181"/>
    <mergeCell ref="D174:E174"/>
    <mergeCell ref="F174:G174"/>
    <mergeCell ref="H174:I174"/>
    <mergeCell ref="J174:K174"/>
    <mergeCell ref="L174:M174"/>
    <mergeCell ref="N174:O174"/>
    <mergeCell ref="A175:B175"/>
    <mergeCell ref="D175:E175"/>
    <mergeCell ref="F175:G175"/>
    <mergeCell ref="H175:I175"/>
    <mergeCell ref="J175:K175"/>
    <mergeCell ref="L175:M175"/>
    <mergeCell ref="N175:O175"/>
    <mergeCell ref="N168:O168"/>
    <mergeCell ref="A178:B178"/>
    <mergeCell ref="D178:E178"/>
    <mergeCell ref="B170:D170"/>
    <mergeCell ref="E170:F170"/>
    <mergeCell ref="G170:H170"/>
    <mergeCell ref="F168:G168"/>
    <mergeCell ref="H168:I168"/>
    <mergeCell ref="J168:K168"/>
    <mergeCell ref="A169:B169"/>
    <mergeCell ref="D169:E169"/>
    <mergeCell ref="F169:G169"/>
    <mergeCell ref="F171:G171"/>
    <mergeCell ref="H169:I169"/>
    <mergeCell ref="D176:E176"/>
    <mergeCell ref="F176:G176"/>
    <mergeCell ref="AC139:AD139"/>
    <mergeCell ref="AE139:AF139"/>
    <mergeCell ref="AC145:AD145"/>
    <mergeCell ref="AE145:AF145"/>
    <mergeCell ref="U144:V144"/>
    <mergeCell ref="O151:P151"/>
    <mergeCell ref="S151:T151"/>
    <mergeCell ref="E180:F180"/>
    <mergeCell ref="G180:H180"/>
    <mergeCell ref="I180:J180"/>
    <mergeCell ref="K180:L180"/>
    <mergeCell ref="S142:T142"/>
    <mergeCell ref="U142:V142"/>
    <mergeCell ref="T174:U174"/>
    <mergeCell ref="V174:W174"/>
    <mergeCell ref="S179:T179"/>
    <mergeCell ref="M156:N156"/>
    <mergeCell ref="K147:L147"/>
    <mergeCell ref="I154:J154"/>
    <mergeCell ref="AD171:AE171"/>
    <mergeCell ref="AF171:AG171"/>
    <mergeCell ref="A172:AI172"/>
    <mergeCell ref="A171:E171"/>
    <mergeCell ref="AH175:AI175"/>
    <mergeCell ref="V173:W173"/>
    <mergeCell ref="Z173:AA173"/>
    <mergeCell ref="AB173:AC173"/>
    <mergeCell ref="AD173:AE173"/>
    <mergeCell ref="AG148:AH148"/>
    <mergeCell ref="T176:U176"/>
    <mergeCell ref="A174:B174"/>
    <mergeCell ref="AF176:AG176"/>
    <mergeCell ref="A137:AI137"/>
    <mergeCell ref="A146:F146"/>
    <mergeCell ref="G146:H146"/>
    <mergeCell ref="G145:H145"/>
    <mergeCell ref="B139:D139"/>
    <mergeCell ref="E139:F139"/>
    <mergeCell ref="W147:X147"/>
    <mergeCell ref="AA147:AB147"/>
    <mergeCell ref="AC147:AD147"/>
    <mergeCell ref="AE147:AF147"/>
    <mergeCell ref="AG147:AH147"/>
    <mergeCell ref="O145:P145"/>
    <mergeCell ref="S145:T145"/>
    <mergeCell ref="U145:V145"/>
    <mergeCell ref="W145:X145"/>
    <mergeCell ref="AA145:AB145"/>
    <mergeCell ref="AG145:AH145"/>
    <mergeCell ref="M145:N145"/>
    <mergeCell ref="AG146:AH146"/>
    <mergeCell ref="AG143:AH143"/>
    <mergeCell ref="I146:J146"/>
    <mergeCell ref="K146:L146"/>
    <mergeCell ref="K145:L145"/>
    <mergeCell ref="I145:J145"/>
    <mergeCell ref="E144:F144"/>
    <mergeCell ref="U140:V140"/>
    <mergeCell ref="AC140:AD140"/>
    <mergeCell ref="AE140:AF140"/>
    <mergeCell ref="AE146:AF146"/>
    <mergeCell ref="I139:J139"/>
    <mergeCell ref="K139:L139"/>
    <mergeCell ref="W139:X139"/>
    <mergeCell ref="AA136:AB136"/>
    <mergeCell ref="AC136:AD136"/>
    <mergeCell ref="AE136:AF136"/>
    <mergeCell ref="AG136:AH136"/>
    <mergeCell ref="B133:D133"/>
    <mergeCell ref="E133:F133"/>
    <mergeCell ref="G133:H133"/>
    <mergeCell ref="I133:J133"/>
    <mergeCell ref="K133:L133"/>
    <mergeCell ref="M133:N133"/>
    <mergeCell ref="O133:P133"/>
    <mergeCell ref="S133:T133"/>
    <mergeCell ref="U133:V133"/>
    <mergeCell ref="W133:X133"/>
    <mergeCell ref="AA133:AB133"/>
    <mergeCell ref="AC133:AD133"/>
    <mergeCell ref="AE133:AF133"/>
    <mergeCell ref="AG133:AH133"/>
    <mergeCell ref="B134:D134"/>
    <mergeCell ref="E134:F134"/>
    <mergeCell ref="G134:H134"/>
    <mergeCell ref="I134:J134"/>
    <mergeCell ref="K134:L134"/>
    <mergeCell ref="M134:N134"/>
    <mergeCell ref="E135:F135"/>
    <mergeCell ref="AC135:AD135"/>
    <mergeCell ref="AE135:AF135"/>
    <mergeCell ref="A136:F136"/>
    <mergeCell ref="G136:H136"/>
    <mergeCell ref="B135:D135"/>
    <mergeCell ref="AA135:AB135"/>
    <mergeCell ref="G135:H135"/>
    <mergeCell ref="O129:P129"/>
    <mergeCell ref="S129:T129"/>
    <mergeCell ref="U129:V129"/>
    <mergeCell ref="W129:X129"/>
    <mergeCell ref="AA129:AB129"/>
    <mergeCell ref="AC129:AD129"/>
    <mergeCell ref="AE129:AF129"/>
    <mergeCell ref="AG129:AH129"/>
    <mergeCell ref="B130:D130"/>
    <mergeCell ref="E130:F130"/>
    <mergeCell ref="G130:H130"/>
    <mergeCell ref="I130:J130"/>
    <mergeCell ref="K130:L130"/>
    <mergeCell ref="M130:N130"/>
    <mergeCell ref="O130:P130"/>
    <mergeCell ref="S130:T130"/>
    <mergeCell ref="U130:V130"/>
    <mergeCell ref="W130:X130"/>
    <mergeCell ref="AA130:AB130"/>
    <mergeCell ref="AC130:AD130"/>
    <mergeCell ref="AE130:AF130"/>
    <mergeCell ref="AG130:AH130"/>
    <mergeCell ref="E128:F129"/>
    <mergeCell ref="G128:L128"/>
    <mergeCell ref="M128:N129"/>
    <mergeCell ref="O128:V128"/>
    <mergeCell ref="W128:AI128"/>
    <mergeCell ref="G129:H129"/>
    <mergeCell ref="I129:J129"/>
    <mergeCell ref="K129:L129"/>
    <mergeCell ref="AE101:AF101"/>
    <mergeCell ref="AG101:AH101"/>
    <mergeCell ref="S86:T86"/>
    <mergeCell ref="S89:T89"/>
    <mergeCell ref="I91:J91"/>
    <mergeCell ref="K91:L91"/>
    <mergeCell ref="M91:N91"/>
    <mergeCell ref="E92:F92"/>
    <mergeCell ref="M92:N92"/>
    <mergeCell ref="K92:L92"/>
    <mergeCell ref="I92:J92"/>
    <mergeCell ref="G92:H92"/>
    <mergeCell ref="E91:F91"/>
    <mergeCell ref="G91:H91"/>
    <mergeCell ref="O86:P86"/>
    <mergeCell ref="W86:X86"/>
    <mergeCell ref="AA86:AB86"/>
    <mergeCell ref="AC86:AD86"/>
    <mergeCell ref="AG88:AH88"/>
    <mergeCell ref="A88:F88"/>
    <mergeCell ref="I86:J86"/>
    <mergeCell ref="AA88:AB88"/>
    <mergeCell ref="AC88:AD88"/>
    <mergeCell ref="AE88:AF88"/>
    <mergeCell ref="G100:H100"/>
    <mergeCell ref="I100:J100"/>
    <mergeCell ref="K100:L100"/>
    <mergeCell ref="AG100:AH100"/>
    <mergeCell ref="A98:AI98"/>
    <mergeCell ref="W93:X93"/>
    <mergeCell ref="AA93:AB93"/>
    <mergeCell ref="AE83:AF83"/>
    <mergeCell ref="AG83:AH83"/>
    <mergeCell ref="O84:P84"/>
    <mergeCell ref="U84:V84"/>
    <mergeCell ref="W84:X84"/>
    <mergeCell ref="AA84:AB84"/>
    <mergeCell ref="AC84:AD84"/>
    <mergeCell ref="AE84:AF84"/>
    <mergeCell ref="AE86:AF86"/>
    <mergeCell ref="AE106:AF106"/>
    <mergeCell ref="AG106:AH106"/>
    <mergeCell ref="AE104:AF104"/>
    <mergeCell ref="K121:L121"/>
    <mergeCell ref="A94:F94"/>
    <mergeCell ref="B85:D85"/>
    <mergeCell ref="E87:F87"/>
    <mergeCell ref="G87:H87"/>
    <mergeCell ref="I87:J87"/>
    <mergeCell ref="K87:L87"/>
    <mergeCell ref="M87:N87"/>
    <mergeCell ref="O85:P85"/>
    <mergeCell ref="S85:T85"/>
    <mergeCell ref="U85:V85"/>
    <mergeCell ref="W85:X85"/>
    <mergeCell ref="O87:P87"/>
    <mergeCell ref="S87:T87"/>
    <mergeCell ref="U87:V87"/>
    <mergeCell ref="AA87:AD87"/>
    <mergeCell ref="AE87:AF87"/>
    <mergeCell ref="G88:H88"/>
    <mergeCell ref="I88:J88"/>
    <mergeCell ref="AC101:AD101"/>
    <mergeCell ref="AG84:AH84"/>
    <mergeCell ref="B86:D86"/>
    <mergeCell ref="E86:F86"/>
    <mergeCell ref="G86:H86"/>
    <mergeCell ref="U86:V86"/>
    <mergeCell ref="AG85:AH85"/>
    <mergeCell ref="AA85:AB85"/>
    <mergeCell ref="AC85:AD85"/>
    <mergeCell ref="AE85:AF85"/>
    <mergeCell ref="AG86:AH86"/>
    <mergeCell ref="B82:D82"/>
    <mergeCell ref="E82:F82"/>
    <mergeCell ref="G82:H82"/>
    <mergeCell ref="I82:J82"/>
    <mergeCell ref="K82:L82"/>
    <mergeCell ref="M82:N82"/>
    <mergeCell ref="O82:P82"/>
    <mergeCell ref="S82:T82"/>
    <mergeCell ref="U82:V82"/>
    <mergeCell ref="W83:X83"/>
    <mergeCell ref="W82:X82"/>
    <mergeCell ref="AA82:AB82"/>
    <mergeCell ref="AC82:AD82"/>
    <mergeCell ref="AE82:AF82"/>
    <mergeCell ref="AG82:AH82"/>
    <mergeCell ref="G83:H83"/>
    <mergeCell ref="S84:T84"/>
    <mergeCell ref="B84:D84"/>
    <mergeCell ref="E84:F84"/>
    <mergeCell ref="G84:H84"/>
    <mergeCell ref="I84:J84"/>
    <mergeCell ref="K84:L84"/>
    <mergeCell ref="AC77:AD77"/>
    <mergeCell ref="O83:P83"/>
    <mergeCell ref="AE77:AF77"/>
    <mergeCell ref="AG77:AH77"/>
    <mergeCell ref="B77:D77"/>
    <mergeCell ref="E77:F77"/>
    <mergeCell ref="B83:D83"/>
    <mergeCell ref="S83:T83"/>
    <mergeCell ref="U83:V83"/>
    <mergeCell ref="AC83:AD83"/>
    <mergeCell ref="AA83:AB83"/>
    <mergeCell ref="AA79:AB79"/>
    <mergeCell ref="AC79:AD79"/>
    <mergeCell ref="AE79:AF79"/>
    <mergeCell ref="AG79:AH79"/>
    <mergeCell ref="A80:AI80"/>
    <mergeCell ref="A79:F79"/>
    <mergeCell ref="G79:H79"/>
    <mergeCell ref="I79:J79"/>
    <mergeCell ref="K79:L79"/>
    <mergeCell ref="M79:N79"/>
    <mergeCell ref="O79:P79"/>
    <mergeCell ref="S79:T79"/>
    <mergeCell ref="U79:V79"/>
    <mergeCell ref="W79:X79"/>
    <mergeCell ref="T81:U81"/>
    <mergeCell ref="V81:W81"/>
    <mergeCell ref="Z81:AA81"/>
    <mergeCell ref="AB81:AC81"/>
    <mergeCell ref="AD81:AE81"/>
    <mergeCell ref="AF81:AG81"/>
    <mergeCell ref="AH81:AI81"/>
    <mergeCell ref="AE75:AF75"/>
    <mergeCell ref="AG75:AH75"/>
    <mergeCell ref="B73:D73"/>
    <mergeCell ref="AA72:AB72"/>
    <mergeCell ref="AC72:AD72"/>
    <mergeCell ref="AE72:AF72"/>
    <mergeCell ref="W72:X72"/>
    <mergeCell ref="W73:X73"/>
    <mergeCell ref="U73:V73"/>
    <mergeCell ref="AE73:AF73"/>
    <mergeCell ref="AG73:AH73"/>
    <mergeCell ref="R81:S81"/>
    <mergeCell ref="B78:D78"/>
    <mergeCell ref="E78:F78"/>
    <mergeCell ref="G78:H78"/>
    <mergeCell ref="I78:J78"/>
    <mergeCell ref="K78:L78"/>
    <mergeCell ref="M78:N78"/>
    <mergeCell ref="O78:P78"/>
    <mergeCell ref="S78:T78"/>
    <mergeCell ref="U78:V78"/>
    <mergeCell ref="W78:X78"/>
    <mergeCell ref="AA78:AB78"/>
    <mergeCell ref="AC78:AD78"/>
    <mergeCell ref="AE78:AF78"/>
    <mergeCell ref="AG78:AH78"/>
    <mergeCell ref="B76:D76"/>
    <mergeCell ref="E76:F76"/>
    <mergeCell ref="G76:H76"/>
    <mergeCell ref="I76:J76"/>
    <mergeCell ref="K76:L76"/>
    <mergeCell ref="M76:N76"/>
    <mergeCell ref="AG28:AH28"/>
    <mergeCell ref="K59:L59"/>
    <mergeCell ref="AC54:AD54"/>
    <mergeCell ref="AE54:AF54"/>
    <mergeCell ref="AG54:AH54"/>
    <mergeCell ref="AG51:AH51"/>
    <mergeCell ref="W54:X54"/>
    <mergeCell ref="AF39:AG39"/>
    <mergeCell ref="K54:L54"/>
    <mergeCell ref="M54:N54"/>
    <mergeCell ref="O54:P54"/>
    <mergeCell ref="B30:D30"/>
    <mergeCell ref="B31:D31"/>
    <mergeCell ref="A33:AI33"/>
    <mergeCell ref="A34:A35"/>
    <mergeCell ref="B34:D35"/>
    <mergeCell ref="E34:F35"/>
    <mergeCell ref="G34:L34"/>
    <mergeCell ref="M34:N35"/>
    <mergeCell ref="AG53:AH53"/>
    <mergeCell ref="AE53:AF53"/>
    <mergeCell ref="AF49:AG49"/>
    <mergeCell ref="AH49:AI49"/>
    <mergeCell ref="AG40:AH40"/>
    <mergeCell ref="AC55:AD55"/>
    <mergeCell ref="B46:D46"/>
    <mergeCell ref="E59:F59"/>
    <mergeCell ref="G59:H59"/>
    <mergeCell ref="I59:J59"/>
    <mergeCell ref="AG42:AH42"/>
    <mergeCell ref="AE41:AF41"/>
    <mergeCell ref="AG41:AH41"/>
    <mergeCell ref="O5:P5"/>
    <mergeCell ref="S5:T5"/>
    <mergeCell ref="U5:V5"/>
    <mergeCell ref="W5:X5"/>
    <mergeCell ref="AA5:AB5"/>
    <mergeCell ref="AC5:AD5"/>
    <mergeCell ref="AE5:AF5"/>
    <mergeCell ref="AG5:AH5"/>
    <mergeCell ref="B27:D27"/>
    <mergeCell ref="AG6:AH6"/>
    <mergeCell ref="S8:T8"/>
    <mergeCell ref="U8:V8"/>
    <mergeCell ref="AE6:AF6"/>
    <mergeCell ref="AG8:AH8"/>
    <mergeCell ref="AC8:AD8"/>
    <mergeCell ref="AE8:AF8"/>
    <mergeCell ref="B10:D10"/>
    <mergeCell ref="E10:F10"/>
    <mergeCell ref="G10:H10"/>
    <mergeCell ref="K10:L10"/>
    <mergeCell ref="M10:N10"/>
    <mergeCell ref="AE9:AF9"/>
    <mergeCell ref="AG9:AH9"/>
    <mergeCell ref="K9:L9"/>
    <mergeCell ref="M9:N9"/>
    <mergeCell ref="O9:P9"/>
    <mergeCell ref="S9:T9"/>
    <mergeCell ref="W8:X8"/>
    <mergeCell ref="AA8:AB8"/>
    <mergeCell ref="I11:J11"/>
    <mergeCell ref="U15:V15"/>
    <mergeCell ref="AE11:AF11"/>
    <mergeCell ref="A4:A5"/>
    <mergeCell ref="B4:D5"/>
    <mergeCell ref="E4:F5"/>
    <mergeCell ref="G4:L4"/>
    <mergeCell ref="M4:N5"/>
    <mergeCell ref="O4:V4"/>
    <mergeCell ref="B6:D6"/>
    <mergeCell ref="E6:F6"/>
    <mergeCell ref="G6:H6"/>
    <mergeCell ref="I6:J6"/>
    <mergeCell ref="K6:L6"/>
    <mergeCell ref="M6:N6"/>
    <mergeCell ref="O6:P6"/>
    <mergeCell ref="B9:D9"/>
    <mergeCell ref="E9:F9"/>
    <mergeCell ref="G9:H9"/>
    <mergeCell ref="A7:AI7"/>
    <mergeCell ref="B8:D8"/>
    <mergeCell ref="E8:F8"/>
    <mergeCell ref="G8:H8"/>
    <mergeCell ref="K8:L8"/>
    <mergeCell ref="M8:N8"/>
    <mergeCell ref="O8:P8"/>
    <mergeCell ref="S6:T6"/>
    <mergeCell ref="U6:V6"/>
    <mergeCell ref="W6:X6"/>
    <mergeCell ref="AA6:AB6"/>
    <mergeCell ref="AC6:AD6"/>
    <mergeCell ref="W4:AI4"/>
    <mergeCell ref="G5:H5"/>
    <mergeCell ref="I5:J5"/>
    <mergeCell ref="K5:L5"/>
    <mergeCell ref="AG11:AH11"/>
    <mergeCell ref="AE12:AF12"/>
    <mergeCell ref="AG12:AH12"/>
    <mergeCell ref="W15:X15"/>
    <mergeCell ref="AA15:AB15"/>
    <mergeCell ref="AC15:AD15"/>
    <mergeCell ref="AE15:AF15"/>
    <mergeCell ref="AG15:AH15"/>
    <mergeCell ref="A13:AI13"/>
    <mergeCell ref="O11:P11"/>
    <mergeCell ref="S11:T11"/>
    <mergeCell ref="U11:V11"/>
    <mergeCell ref="W11:X11"/>
    <mergeCell ref="AA11:AB11"/>
    <mergeCell ref="AC11:AD11"/>
    <mergeCell ref="B11:D11"/>
    <mergeCell ref="E11:F11"/>
    <mergeCell ref="G11:H11"/>
    <mergeCell ref="K11:L11"/>
    <mergeCell ref="M11:N11"/>
    <mergeCell ref="U12:V12"/>
    <mergeCell ref="W12:X12"/>
    <mergeCell ref="AA12:AB12"/>
    <mergeCell ref="AC12:AD12"/>
    <mergeCell ref="A14:B14"/>
    <mergeCell ref="D14:E14"/>
    <mergeCell ref="F14:G14"/>
    <mergeCell ref="H14:I14"/>
    <mergeCell ref="J14:K14"/>
    <mergeCell ref="L14:M14"/>
    <mergeCell ref="N14:O14"/>
    <mergeCell ref="R14:S14"/>
    <mergeCell ref="W19:X19"/>
    <mergeCell ref="AA19:AB19"/>
    <mergeCell ref="AC19:AD19"/>
    <mergeCell ref="AE19:AF19"/>
    <mergeCell ref="AG19:AH19"/>
    <mergeCell ref="B19:D19"/>
    <mergeCell ref="E19:F19"/>
    <mergeCell ref="G19:H19"/>
    <mergeCell ref="I19:J19"/>
    <mergeCell ref="K19:L19"/>
    <mergeCell ref="M19:N19"/>
    <mergeCell ref="O19:P19"/>
    <mergeCell ref="S19:T19"/>
    <mergeCell ref="U19:V19"/>
    <mergeCell ref="U9:V9"/>
    <mergeCell ref="W9:X9"/>
    <mergeCell ref="AA9:AB9"/>
    <mergeCell ref="AC9:AD9"/>
    <mergeCell ref="B15:D15"/>
    <mergeCell ref="E15:F15"/>
    <mergeCell ref="G15:H15"/>
    <mergeCell ref="I15:J15"/>
    <mergeCell ref="K15:L15"/>
    <mergeCell ref="M15:N15"/>
    <mergeCell ref="O15:P15"/>
    <mergeCell ref="S15:T15"/>
    <mergeCell ref="A12:F12"/>
    <mergeCell ref="G12:H12"/>
    <mergeCell ref="K12:L12"/>
    <mergeCell ref="M12:N12"/>
    <mergeCell ref="O12:P12"/>
    <mergeCell ref="S12:T12"/>
    <mergeCell ref="I20:J20"/>
    <mergeCell ref="K20:L20"/>
    <mergeCell ref="M20:N20"/>
    <mergeCell ref="AG21:AH21"/>
    <mergeCell ref="A22:F22"/>
    <mergeCell ref="G22:H22"/>
    <mergeCell ref="I22:J22"/>
    <mergeCell ref="K22:L22"/>
    <mergeCell ref="M22:N22"/>
    <mergeCell ref="O22:P22"/>
    <mergeCell ref="S22:T22"/>
    <mergeCell ref="U22:V22"/>
    <mergeCell ref="S21:T21"/>
    <mergeCell ref="U21:V21"/>
    <mergeCell ref="W21:X21"/>
    <mergeCell ref="AA21:AB21"/>
    <mergeCell ref="AC21:AD21"/>
    <mergeCell ref="AE21:AF21"/>
    <mergeCell ref="AE20:AF20"/>
    <mergeCell ref="AG20:AH20"/>
    <mergeCell ref="B21:D21"/>
    <mergeCell ref="E21:F21"/>
    <mergeCell ref="G21:H21"/>
    <mergeCell ref="I21:J21"/>
    <mergeCell ref="K21:L21"/>
    <mergeCell ref="M21:N21"/>
    <mergeCell ref="O21:P21"/>
    <mergeCell ref="B20:D20"/>
    <mergeCell ref="E20:F20"/>
    <mergeCell ref="G20:H20"/>
    <mergeCell ref="O20:P20"/>
    <mergeCell ref="S20:T20"/>
    <mergeCell ref="K24:L24"/>
    <mergeCell ref="M24:N24"/>
    <mergeCell ref="O24:P24"/>
    <mergeCell ref="S24:T24"/>
    <mergeCell ref="U24:V24"/>
    <mergeCell ref="S23:T23"/>
    <mergeCell ref="U23:V23"/>
    <mergeCell ref="W23:X23"/>
    <mergeCell ref="AA23:AB23"/>
    <mergeCell ref="AC23:AD23"/>
    <mergeCell ref="AE23:AF23"/>
    <mergeCell ref="A23:F23"/>
    <mergeCell ref="G23:H23"/>
    <mergeCell ref="I23:J23"/>
    <mergeCell ref="K23:L23"/>
    <mergeCell ref="M23:N23"/>
    <mergeCell ref="O23:P23"/>
    <mergeCell ref="AE25:AF25"/>
    <mergeCell ref="A25:F25"/>
    <mergeCell ref="G25:H25"/>
    <mergeCell ref="I25:J25"/>
    <mergeCell ref="K25:L25"/>
    <mergeCell ref="M25:N25"/>
    <mergeCell ref="O25:P25"/>
    <mergeCell ref="W24:X24"/>
    <mergeCell ref="AA24:AB24"/>
    <mergeCell ref="AC24:AD24"/>
    <mergeCell ref="AE24:AF24"/>
    <mergeCell ref="AG24:AH24"/>
    <mergeCell ref="AG43:AH43"/>
    <mergeCell ref="B42:D42"/>
    <mergeCell ref="E42:F42"/>
    <mergeCell ref="G42:H42"/>
    <mergeCell ref="I42:J42"/>
    <mergeCell ref="K42:L42"/>
    <mergeCell ref="M42:N42"/>
    <mergeCell ref="O42:P42"/>
    <mergeCell ref="S42:T42"/>
    <mergeCell ref="U42:V42"/>
    <mergeCell ref="AC42:AD42"/>
    <mergeCell ref="AE42:AF42"/>
    <mergeCell ref="A26:E26"/>
    <mergeCell ref="L39:M39"/>
    <mergeCell ref="N39:O39"/>
    <mergeCell ref="A39:B39"/>
    <mergeCell ref="AH39:AI39"/>
    <mergeCell ref="A24:F24"/>
    <mergeCell ref="G24:H24"/>
    <mergeCell ref="I24:J24"/>
    <mergeCell ref="S47:T47"/>
    <mergeCell ref="U47:V47"/>
    <mergeCell ref="M51:N51"/>
    <mergeCell ref="I47:J47"/>
    <mergeCell ref="A49:B49"/>
    <mergeCell ref="D49:E49"/>
    <mergeCell ref="F49:G49"/>
    <mergeCell ref="H49:I49"/>
    <mergeCell ref="AA52:AB52"/>
    <mergeCell ref="O53:P53"/>
    <mergeCell ref="M53:N53"/>
    <mergeCell ref="K53:L53"/>
    <mergeCell ref="I53:J53"/>
    <mergeCell ref="G53:H53"/>
    <mergeCell ref="E53:F53"/>
    <mergeCell ref="B53:D53"/>
    <mergeCell ref="W47:X47"/>
    <mergeCell ref="K50:L50"/>
    <mergeCell ref="M50:N50"/>
    <mergeCell ref="E48:F48"/>
    <mergeCell ref="G48:H48"/>
    <mergeCell ref="I48:J48"/>
    <mergeCell ref="K48:L48"/>
    <mergeCell ref="M48:N48"/>
    <mergeCell ref="B47:D47"/>
    <mergeCell ref="E47:F47"/>
    <mergeCell ref="G47:H47"/>
    <mergeCell ref="O50:P50"/>
    <mergeCell ref="S50:T50"/>
    <mergeCell ref="U50:V50"/>
    <mergeCell ref="G50:H50"/>
    <mergeCell ref="B48:D48"/>
    <mergeCell ref="AC51:AD51"/>
    <mergeCell ref="AC53:AD53"/>
    <mergeCell ref="I50:J50"/>
    <mergeCell ref="B51:D51"/>
    <mergeCell ref="E51:F51"/>
    <mergeCell ref="G51:H51"/>
    <mergeCell ref="I51:J51"/>
    <mergeCell ref="K51:L51"/>
    <mergeCell ref="E52:F52"/>
    <mergeCell ref="G52:H52"/>
    <mergeCell ref="I52:J52"/>
    <mergeCell ref="K52:L52"/>
    <mergeCell ref="B52:D52"/>
    <mergeCell ref="M52:N52"/>
    <mergeCell ref="A55:F55"/>
    <mergeCell ref="G55:H55"/>
    <mergeCell ref="I55:J55"/>
    <mergeCell ref="K55:L55"/>
    <mergeCell ref="S51:T51"/>
    <mergeCell ref="U51:V51"/>
    <mergeCell ref="W51:X51"/>
    <mergeCell ref="AA51:AB51"/>
    <mergeCell ref="B50:D50"/>
    <mergeCell ref="E50:F50"/>
    <mergeCell ref="A54:F54"/>
    <mergeCell ref="G54:H54"/>
    <mergeCell ref="I54:J54"/>
    <mergeCell ref="AG72:AH72"/>
    <mergeCell ref="A62:F62"/>
    <mergeCell ref="G62:H62"/>
    <mergeCell ref="I77:J77"/>
    <mergeCell ref="K77:L77"/>
    <mergeCell ref="M77:N77"/>
    <mergeCell ref="O77:P77"/>
    <mergeCell ref="S77:T77"/>
    <mergeCell ref="G77:H77"/>
    <mergeCell ref="W76:X76"/>
    <mergeCell ref="AA76:AB76"/>
    <mergeCell ref="AC76:AD76"/>
    <mergeCell ref="AE76:AF76"/>
    <mergeCell ref="I56:J56"/>
    <mergeCell ref="K56:L56"/>
    <mergeCell ref="M56:N56"/>
    <mergeCell ref="S54:T54"/>
    <mergeCell ref="U54:V54"/>
    <mergeCell ref="AC57:AD57"/>
    <mergeCell ref="M55:N55"/>
    <mergeCell ref="A56:F56"/>
    <mergeCell ref="AG76:AH76"/>
    <mergeCell ref="AA73:AB73"/>
    <mergeCell ref="AC73:AD73"/>
    <mergeCell ref="M73:N73"/>
    <mergeCell ref="O73:P73"/>
    <mergeCell ref="S73:T73"/>
    <mergeCell ref="A74:AI74"/>
    <mergeCell ref="B75:D75"/>
    <mergeCell ref="E75:F75"/>
    <mergeCell ref="G75:H75"/>
    <mergeCell ref="I75:J75"/>
    <mergeCell ref="AC106:AD106"/>
    <mergeCell ref="B104:D104"/>
    <mergeCell ref="E104:F104"/>
    <mergeCell ref="G104:H104"/>
    <mergeCell ref="I104:J104"/>
    <mergeCell ref="K104:L104"/>
    <mergeCell ref="M104:N104"/>
    <mergeCell ref="O104:P104"/>
    <mergeCell ref="S104:T104"/>
    <mergeCell ref="U104:V104"/>
    <mergeCell ref="W104:X104"/>
    <mergeCell ref="AA104:AB104"/>
    <mergeCell ref="AC104:AD104"/>
    <mergeCell ref="A57:F57"/>
    <mergeCell ref="G57:H57"/>
    <mergeCell ref="I57:J57"/>
    <mergeCell ref="K57:L57"/>
    <mergeCell ref="M57:N57"/>
    <mergeCell ref="K75:L75"/>
    <mergeCell ref="M75:N75"/>
    <mergeCell ref="O75:P75"/>
    <mergeCell ref="S75:T75"/>
    <mergeCell ref="U75:V75"/>
    <mergeCell ref="W75:X75"/>
    <mergeCell ref="AA75:AB75"/>
    <mergeCell ref="AC75:AD75"/>
    <mergeCell ref="O76:P76"/>
    <mergeCell ref="S76:T76"/>
    <mergeCell ref="U76:V76"/>
    <mergeCell ref="U77:V77"/>
    <mergeCell ref="W77:X77"/>
    <mergeCell ref="AA77:AB77"/>
    <mergeCell ref="A63:F63"/>
    <mergeCell ref="G63:H63"/>
    <mergeCell ref="A64:F64"/>
    <mergeCell ref="E103:F103"/>
    <mergeCell ref="W103:X103"/>
    <mergeCell ref="D119:E119"/>
    <mergeCell ref="F119:G119"/>
    <mergeCell ref="B106:D106"/>
    <mergeCell ref="E106:F106"/>
    <mergeCell ref="G106:H106"/>
    <mergeCell ref="I106:J106"/>
    <mergeCell ref="K106:L106"/>
    <mergeCell ref="M106:N106"/>
    <mergeCell ref="O106:P106"/>
    <mergeCell ref="S106:T106"/>
    <mergeCell ref="U106:V106"/>
    <mergeCell ref="W106:X106"/>
    <mergeCell ref="D81:E81"/>
    <mergeCell ref="O92:P92"/>
    <mergeCell ref="S92:T92"/>
    <mergeCell ref="M84:N84"/>
    <mergeCell ref="I83:J83"/>
    <mergeCell ref="K88:L88"/>
    <mergeCell ref="M88:N88"/>
    <mergeCell ref="O88:P88"/>
    <mergeCell ref="S88:T88"/>
    <mergeCell ref="U88:V88"/>
    <mergeCell ref="W88:X88"/>
    <mergeCell ref="H119:I119"/>
    <mergeCell ref="J119:K119"/>
    <mergeCell ref="L119:M119"/>
    <mergeCell ref="N119:O119"/>
    <mergeCell ref="S103:T103"/>
    <mergeCell ref="G105:H105"/>
    <mergeCell ref="W110:X110"/>
    <mergeCell ref="AG104:AH104"/>
    <mergeCell ref="B105:D105"/>
    <mergeCell ref="E105:F105"/>
    <mergeCell ref="A108:AI108"/>
    <mergeCell ref="B109:D109"/>
    <mergeCell ref="E109:F109"/>
    <mergeCell ref="G109:H109"/>
    <mergeCell ref="I109:J109"/>
    <mergeCell ref="K109:L109"/>
    <mergeCell ref="M109:N109"/>
    <mergeCell ref="O109:P109"/>
    <mergeCell ref="S109:T109"/>
    <mergeCell ref="U109:V109"/>
    <mergeCell ref="W109:X109"/>
    <mergeCell ref="AA109:AB109"/>
    <mergeCell ref="AC109:AD109"/>
    <mergeCell ref="AE109:AF109"/>
    <mergeCell ref="AG109:AH109"/>
    <mergeCell ref="AA107:AB107"/>
    <mergeCell ref="AC107:AD107"/>
    <mergeCell ref="AE107:AF107"/>
    <mergeCell ref="AG107:AH107"/>
    <mergeCell ref="A107:F107"/>
    <mergeCell ref="G107:H107"/>
    <mergeCell ref="I107:J107"/>
    <mergeCell ref="K107:L107"/>
    <mergeCell ref="M107:N107"/>
    <mergeCell ref="AC103:AD103"/>
    <mergeCell ref="AA106:AB106"/>
    <mergeCell ref="O107:P107"/>
    <mergeCell ref="S107:T107"/>
    <mergeCell ref="U107:V107"/>
    <mergeCell ref="W107:X107"/>
    <mergeCell ref="K105:L105"/>
    <mergeCell ref="AA110:AB110"/>
    <mergeCell ref="AC110:AD110"/>
    <mergeCell ref="AE110:AF110"/>
    <mergeCell ref="AG110:AH110"/>
    <mergeCell ref="B111:D111"/>
    <mergeCell ref="E111:F111"/>
    <mergeCell ref="G111:H111"/>
    <mergeCell ref="I111:J111"/>
    <mergeCell ref="K111:L111"/>
    <mergeCell ref="M111:N111"/>
    <mergeCell ref="O111:P111"/>
    <mergeCell ref="S111:T111"/>
    <mergeCell ref="U111:V111"/>
    <mergeCell ref="W111:X111"/>
    <mergeCell ref="AA111:AB111"/>
    <mergeCell ref="AC111:AD111"/>
    <mergeCell ref="AE111:AF111"/>
    <mergeCell ref="AG111:AH111"/>
    <mergeCell ref="B110:D110"/>
    <mergeCell ref="E110:F110"/>
    <mergeCell ref="G110:H110"/>
    <mergeCell ref="I110:J110"/>
    <mergeCell ref="K110:L110"/>
    <mergeCell ref="M110:N110"/>
    <mergeCell ref="O110:P110"/>
    <mergeCell ref="S110:T110"/>
    <mergeCell ref="U110:V110"/>
    <mergeCell ref="AE112:AF112"/>
    <mergeCell ref="AG112:AH112"/>
    <mergeCell ref="B113:D113"/>
    <mergeCell ref="E113:F113"/>
    <mergeCell ref="G113:H113"/>
    <mergeCell ref="I113:J113"/>
    <mergeCell ref="K113:L113"/>
    <mergeCell ref="M113:N113"/>
    <mergeCell ref="O113:P113"/>
    <mergeCell ref="S113:T113"/>
    <mergeCell ref="U113:V113"/>
    <mergeCell ref="W113:X113"/>
    <mergeCell ref="AA113:AB113"/>
    <mergeCell ref="AC113:AD113"/>
    <mergeCell ref="AE113:AF113"/>
    <mergeCell ref="AG113:AH113"/>
    <mergeCell ref="B112:D112"/>
    <mergeCell ref="E112:F112"/>
    <mergeCell ref="G112:H112"/>
    <mergeCell ref="I112:J112"/>
    <mergeCell ref="K112:L112"/>
    <mergeCell ref="M112:N112"/>
    <mergeCell ref="O112:P112"/>
    <mergeCell ref="S112:T112"/>
    <mergeCell ref="U112:V112"/>
    <mergeCell ref="W112:X112"/>
    <mergeCell ref="AA112:AB112"/>
    <mergeCell ref="AC112:AD112"/>
    <mergeCell ref="M116:N116"/>
    <mergeCell ref="AA115:AB115"/>
    <mergeCell ref="AC115:AD115"/>
    <mergeCell ref="AE115:AF115"/>
    <mergeCell ref="AG115:AH115"/>
    <mergeCell ref="AG121:AH121"/>
    <mergeCell ref="AA116:AB116"/>
    <mergeCell ref="AC116:AD116"/>
    <mergeCell ref="AE116:AF116"/>
    <mergeCell ref="AG116:AH116"/>
    <mergeCell ref="G117:H117"/>
    <mergeCell ref="I117:J117"/>
    <mergeCell ref="K117:L117"/>
    <mergeCell ref="M117:N117"/>
    <mergeCell ref="O117:P117"/>
    <mergeCell ref="S117:T117"/>
    <mergeCell ref="U117:V117"/>
    <mergeCell ref="W117:X117"/>
    <mergeCell ref="AA117:AB117"/>
    <mergeCell ref="AC117:AD117"/>
    <mergeCell ref="M115:N115"/>
    <mergeCell ref="O115:P115"/>
    <mergeCell ref="S115:T115"/>
    <mergeCell ref="U115:V115"/>
    <mergeCell ref="W115:X115"/>
    <mergeCell ref="Z119:AA119"/>
    <mergeCell ref="AF119:AG119"/>
    <mergeCell ref="AH119:AI119"/>
    <mergeCell ref="AH165:AI165"/>
    <mergeCell ref="F164:G164"/>
    <mergeCell ref="H164:I164"/>
    <mergeCell ref="J164:K164"/>
    <mergeCell ref="N164:O164"/>
    <mergeCell ref="R164:S164"/>
    <mergeCell ref="T164:U164"/>
    <mergeCell ref="V164:W164"/>
    <mergeCell ref="Z164:AA164"/>
    <mergeCell ref="AB164:AC164"/>
    <mergeCell ref="AD164:AE164"/>
    <mergeCell ref="AF164:AG164"/>
    <mergeCell ref="Z165:AA165"/>
    <mergeCell ref="AB165:AC165"/>
    <mergeCell ref="I114:J114"/>
    <mergeCell ref="K114:L114"/>
    <mergeCell ref="B120:D120"/>
    <mergeCell ref="M114:N114"/>
    <mergeCell ref="AC121:AD121"/>
    <mergeCell ref="U121:V121"/>
    <mergeCell ref="AA121:AB121"/>
    <mergeCell ref="A119:B119"/>
    <mergeCell ref="O121:P121"/>
    <mergeCell ref="AD119:AE119"/>
    <mergeCell ref="A127:AI127"/>
    <mergeCell ref="A128:A129"/>
    <mergeCell ref="B128:D129"/>
    <mergeCell ref="W114:X114"/>
    <mergeCell ref="AA114:AB114"/>
    <mergeCell ref="AC114:AD114"/>
    <mergeCell ref="AE114:AF114"/>
    <mergeCell ref="AG114:AH114"/>
    <mergeCell ref="V177:W177"/>
    <mergeCell ref="Z177:AA177"/>
    <mergeCell ref="AB177:AC177"/>
    <mergeCell ref="AD177:AE177"/>
    <mergeCell ref="AF177:AG177"/>
    <mergeCell ref="R176:S176"/>
    <mergeCell ref="AE121:AF121"/>
    <mergeCell ref="O116:P116"/>
    <mergeCell ref="S116:T116"/>
    <mergeCell ref="U116:V116"/>
    <mergeCell ref="W116:X116"/>
    <mergeCell ref="E121:F121"/>
    <mergeCell ref="V178:W178"/>
    <mergeCell ref="Z178:AA178"/>
    <mergeCell ref="AB178:AC178"/>
    <mergeCell ref="AD178:AE178"/>
    <mergeCell ref="B114:D114"/>
    <mergeCell ref="E114:F114"/>
    <mergeCell ref="AD165:AE165"/>
    <mergeCell ref="AF165:AG165"/>
    <mergeCell ref="G122:H122"/>
    <mergeCell ref="I122:J122"/>
    <mergeCell ref="K122:L122"/>
    <mergeCell ref="M122:N122"/>
    <mergeCell ref="A122:F122"/>
    <mergeCell ref="A117:F117"/>
    <mergeCell ref="AE117:AF117"/>
    <mergeCell ref="AG117:AH117"/>
    <mergeCell ref="A116:F116"/>
    <mergeCell ref="G116:H116"/>
    <mergeCell ref="I116:J116"/>
    <mergeCell ref="K116:L116"/>
    <mergeCell ref="L178:M178"/>
    <mergeCell ref="N178:O178"/>
    <mergeCell ref="AF178:AG178"/>
    <mergeCell ref="R178:S178"/>
    <mergeCell ref="AH178:AI178"/>
    <mergeCell ref="I179:J179"/>
    <mergeCell ref="A123:F123"/>
    <mergeCell ref="G123:H123"/>
    <mergeCell ref="I123:J123"/>
    <mergeCell ref="K123:L123"/>
    <mergeCell ref="M123:N123"/>
    <mergeCell ref="AH177:AI177"/>
    <mergeCell ref="F178:G178"/>
    <mergeCell ref="H178:I178"/>
    <mergeCell ref="J178:K178"/>
    <mergeCell ref="AH174:AI174"/>
    <mergeCell ref="A173:B173"/>
    <mergeCell ref="AE179:AF179"/>
    <mergeCell ref="V176:W176"/>
    <mergeCell ref="Z176:AA176"/>
    <mergeCell ref="AB176:AC176"/>
    <mergeCell ref="AD176:AE176"/>
    <mergeCell ref="A177:B177"/>
    <mergeCell ref="D177:E177"/>
    <mergeCell ref="AF175:AG175"/>
    <mergeCell ref="F177:G177"/>
    <mergeCell ref="H177:I177"/>
    <mergeCell ref="J177:K177"/>
    <mergeCell ref="L177:M177"/>
    <mergeCell ref="N177:O177"/>
    <mergeCell ref="R177:S177"/>
    <mergeCell ref="T177:U177"/>
    <mergeCell ref="M170:N170"/>
    <mergeCell ref="O170:P170"/>
    <mergeCell ref="R175:S175"/>
    <mergeCell ref="T175:U175"/>
    <mergeCell ref="V175:W175"/>
    <mergeCell ref="Z175:AA175"/>
    <mergeCell ref="AB175:AC175"/>
    <mergeCell ref="AD175:AE175"/>
    <mergeCell ref="AH176:AI176"/>
    <mergeCell ref="H173:I173"/>
    <mergeCell ref="J173:K173"/>
    <mergeCell ref="L173:M173"/>
    <mergeCell ref="N173:O173"/>
    <mergeCell ref="R173:S173"/>
    <mergeCell ref="T173:U173"/>
    <mergeCell ref="Z171:AA171"/>
    <mergeCell ref="AB171:AC171"/>
    <mergeCell ref="J171:K171"/>
    <mergeCell ref="L171:M171"/>
    <mergeCell ref="N171:O171"/>
    <mergeCell ref="AH173:AI173"/>
    <mergeCell ref="R174:S174"/>
    <mergeCell ref="Z174:AA174"/>
    <mergeCell ref="AB174:AC174"/>
    <mergeCell ref="AD174:AE174"/>
    <mergeCell ref="AF174:AG174"/>
    <mergeCell ref="T184:U184"/>
    <mergeCell ref="V184:W184"/>
    <mergeCell ref="Z184:AA184"/>
    <mergeCell ref="AB184:AC184"/>
    <mergeCell ref="AD184:AE184"/>
    <mergeCell ref="R168:S168"/>
    <mergeCell ref="T168:U168"/>
    <mergeCell ref="V168:W168"/>
    <mergeCell ref="Z168:AA168"/>
    <mergeCell ref="AB168:AC168"/>
    <mergeCell ref="AD168:AE168"/>
    <mergeCell ref="AF168:AG168"/>
    <mergeCell ref="AH168:AI168"/>
    <mergeCell ref="H165:I165"/>
    <mergeCell ref="J165:K165"/>
    <mergeCell ref="D165:E165"/>
    <mergeCell ref="F165:G165"/>
    <mergeCell ref="F167:G167"/>
    <mergeCell ref="H167:I167"/>
    <mergeCell ref="J167:K167"/>
    <mergeCell ref="L167:M167"/>
    <mergeCell ref="AF167:AG167"/>
    <mergeCell ref="AH167:AI167"/>
    <mergeCell ref="A166:AI166"/>
    <mergeCell ref="A167:B167"/>
    <mergeCell ref="D167:E167"/>
    <mergeCell ref="A168:B168"/>
    <mergeCell ref="M179:N179"/>
    <mergeCell ref="O179:P179"/>
    <mergeCell ref="T178:U178"/>
    <mergeCell ref="I170:J170"/>
    <mergeCell ref="K170:L170"/>
    <mergeCell ref="Z181:AA181"/>
    <mergeCell ref="L182:M182"/>
    <mergeCell ref="N182:O182"/>
    <mergeCell ref="R182:S182"/>
    <mergeCell ref="T182:U182"/>
    <mergeCell ref="V182:W182"/>
    <mergeCell ref="Z182:AA182"/>
    <mergeCell ref="AB182:AC182"/>
    <mergeCell ref="AD182:AE182"/>
    <mergeCell ref="AF182:AG182"/>
    <mergeCell ref="AH182:AI182"/>
    <mergeCell ref="AB181:AC181"/>
    <mergeCell ref="AD181:AE181"/>
    <mergeCell ref="L183:M183"/>
    <mergeCell ref="N183:O183"/>
    <mergeCell ref="R183:S183"/>
    <mergeCell ref="T183:U183"/>
    <mergeCell ref="V183:W183"/>
    <mergeCell ref="Z183:AA183"/>
    <mergeCell ref="AB183:AC183"/>
    <mergeCell ref="AF181:AG181"/>
    <mergeCell ref="AH181:AI181"/>
    <mergeCell ref="V181:W181"/>
    <mergeCell ref="AF184:AG184"/>
    <mergeCell ref="A199:B199"/>
    <mergeCell ref="D199:E199"/>
    <mergeCell ref="F199:G199"/>
    <mergeCell ref="H199:I199"/>
    <mergeCell ref="AH199:AI199"/>
    <mergeCell ref="H183:I183"/>
    <mergeCell ref="B187:D187"/>
    <mergeCell ref="AD198:AE198"/>
    <mergeCell ref="AF198:AG198"/>
    <mergeCell ref="A189:F189"/>
    <mergeCell ref="G189:H189"/>
    <mergeCell ref="I189:J189"/>
    <mergeCell ref="K189:L189"/>
    <mergeCell ref="M189:N189"/>
    <mergeCell ref="A190:C190"/>
    <mergeCell ref="A194:B195"/>
    <mergeCell ref="C194:C195"/>
    <mergeCell ref="D194:E195"/>
    <mergeCell ref="F194:K194"/>
    <mergeCell ref="L194:M195"/>
    <mergeCell ref="N194:U194"/>
    <mergeCell ref="V198:W198"/>
    <mergeCell ref="Z198:AA198"/>
    <mergeCell ref="AB198:AC198"/>
    <mergeCell ref="F195:G195"/>
    <mergeCell ref="H195:I195"/>
    <mergeCell ref="AF195:AG195"/>
    <mergeCell ref="AH195:AI195"/>
    <mergeCell ref="L184:M184"/>
    <mergeCell ref="N184:O184"/>
    <mergeCell ref="R184:S184"/>
    <mergeCell ref="U186:V186"/>
    <mergeCell ref="AE186:AF186"/>
    <mergeCell ref="AG186:AH186"/>
    <mergeCell ref="J199:K199"/>
    <mergeCell ref="L199:M199"/>
    <mergeCell ref="N199:O199"/>
    <mergeCell ref="R199:S199"/>
    <mergeCell ref="Z199:AA199"/>
    <mergeCell ref="AD199:AE199"/>
    <mergeCell ref="AF199:AG199"/>
    <mergeCell ref="J195:K195"/>
    <mergeCell ref="N195:O195"/>
    <mergeCell ref="R195:S195"/>
    <mergeCell ref="T195:U195"/>
    <mergeCell ref="AB189:AC189"/>
    <mergeCell ref="S186:T186"/>
    <mergeCell ref="Z196:AA196"/>
    <mergeCell ref="AB196:AC196"/>
    <mergeCell ref="AD196:AE196"/>
    <mergeCell ref="AF196:AG196"/>
    <mergeCell ref="AH196:AI196"/>
    <mergeCell ref="AB186:AC186"/>
    <mergeCell ref="AB187:AC187"/>
    <mergeCell ref="AB190:AC190"/>
    <mergeCell ref="V195:W195"/>
    <mergeCell ref="Z195:AA195"/>
    <mergeCell ref="AB195:AC195"/>
    <mergeCell ref="AD195:AE195"/>
    <mergeCell ref="AB199:AC199"/>
    <mergeCell ref="V194:AI194"/>
    <mergeCell ref="L202:M202"/>
    <mergeCell ref="AD203:AE203"/>
    <mergeCell ref="A197:AI197"/>
    <mergeCell ref="A198:B198"/>
    <mergeCell ref="D198:E198"/>
    <mergeCell ref="F198:G198"/>
    <mergeCell ref="H198:I198"/>
    <mergeCell ref="E201:F201"/>
    <mergeCell ref="K201:L201"/>
    <mergeCell ref="M201:N201"/>
    <mergeCell ref="O201:P201"/>
    <mergeCell ref="S201:T201"/>
    <mergeCell ref="U201:V201"/>
    <mergeCell ref="W201:X201"/>
    <mergeCell ref="AA201:AD201"/>
    <mergeCell ref="AE201:AF201"/>
    <mergeCell ref="AG201:AH201"/>
    <mergeCell ref="A202:B202"/>
    <mergeCell ref="D202:E202"/>
    <mergeCell ref="F202:G202"/>
    <mergeCell ref="V203:W203"/>
    <mergeCell ref="G200:H200"/>
    <mergeCell ref="I200:J200"/>
    <mergeCell ref="K200:L200"/>
    <mergeCell ref="J198:K198"/>
    <mergeCell ref="L198:M198"/>
    <mergeCell ref="N198:O198"/>
    <mergeCell ref="R198:S198"/>
    <mergeCell ref="T198:U198"/>
    <mergeCell ref="AB200:AC200"/>
    <mergeCell ref="O114:P114"/>
    <mergeCell ref="S114:T114"/>
    <mergeCell ref="U114:V114"/>
    <mergeCell ref="A165:B165"/>
    <mergeCell ref="AD213:AE213"/>
    <mergeCell ref="AF213:AG213"/>
    <mergeCell ref="A210:B210"/>
    <mergeCell ref="D210:E210"/>
    <mergeCell ref="F210:G210"/>
    <mergeCell ref="H210:I210"/>
    <mergeCell ref="B212:D212"/>
    <mergeCell ref="E212:F212"/>
    <mergeCell ref="A208:B208"/>
    <mergeCell ref="D208:E208"/>
    <mergeCell ref="N208:O208"/>
    <mergeCell ref="R208:S208"/>
    <mergeCell ref="T208:U208"/>
    <mergeCell ref="V208:W208"/>
    <mergeCell ref="L213:M213"/>
    <mergeCell ref="N213:O213"/>
    <mergeCell ref="AF208:AG208"/>
    <mergeCell ref="A203:E203"/>
    <mergeCell ref="F203:G203"/>
    <mergeCell ref="H203:I203"/>
    <mergeCell ref="AF203:AG203"/>
    <mergeCell ref="AE205:AF205"/>
    <mergeCell ref="AG205:AH205"/>
    <mergeCell ref="A206:B206"/>
    <mergeCell ref="G201:H201"/>
    <mergeCell ref="I201:J201"/>
    <mergeCell ref="AB205:AC205"/>
    <mergeCell ref="J203:K203"/>
    <mergeCell ref="AH203:AI203"/>
    <mergeCell ref="E205:F205"/>
    <mergeCell ref="G205:H205"/>
    <mergeCell ref="I205:J205"/>
    <mergeCell ref="K205:L205"/>
    <mergeCell ref="M205:N205"/>
    <mergeCell ref="O205:P205"/>
    <mergeCell ref="S205:T205"/>
    <mergeCell ref="AH202:AI202"/>
    <mergeCell ref="L203:M203"/>
    <mergeCell ref="N203:O203"/>
    <mergeCell ref="R203:S203"/>
    <mergeCell ref="T203:U203"/>
    <mergeCell ref="AH206:AI206"/>
    <mergeCell ref="H202:I202"/>
    <mergeCell ref="N202:O202"/>
    <mergeCell ref="Z206:AA206"/>
    <mergeCell ref="AB206:AC206"/>
    <mergeCell ref="AD206:AE206"/>
    <mergeCell ref="AF206:AG206"/>
    <mergeCell ref="Z202:AA202"/>
    <mergeCell ref="AB202:AC202"/>
    <mergeCell ref="AD202:AE202"/>
    <mergeCell ref="AF202:AG202"/>
    <mergeCell ref="Z203:AA203"/>
    <mergeCell ref="AB203:AC203"/>
    <mergeCell ref="R202:S202"/>
    <mergeCell ref="T202:U202"/>
    <mergeCell ref="V202:W202"/>
    <mergeCell ref="U205:V205"/>
    <mergeCell ref="W205:X205"/>
    <mergeCell ref="J202:K202"/>
    <mergeCell ref="S207:T207"/>
    <mergeCell ref="A232:B232"/>
    <mergeCell ref="D232:E232"/>
    <mergeCell ref="F232:G232"/>
    <mergeCell ref="J232:K232"/>
    <mergeCell ref="B236:D236"/>
    <mergeCell ref="E236:F236"/>
    <mergeCell ref="B238:D238"/>
    <mergeCell ref="E238:F238"/>
    <mergeCell ref="G238:H238"/>
    <mergeCell ref="AF234:AG234"/>
    <mergeCell ref="A235:AI235"/>
    <mergeCell ref="A239:B239"/>
    <mergeCell ref="D239:E239"/>
    <mergeCell ref="A234:E234"/>
    <mergeCell ref="AG233:AH233"/>
    <mergeCell ref="F234:G234"/>
    <mergeCell ref="H234:I234"/>
    <mergeCell ref="AA233:AD233"/>
    <mergeCell ref="AE233:AF233"/>
    <mergeCell ref="AH208:AI208"/>
    <mergeCell ref="AD237:AE237"/>
    <mergeCell ref="AF237:AG237"/>
    <mergeCell ref="AH234:AI234"/>
    <mergeCell ref="AH237:AI237"/>
    <mergeCell ref="AF231:AG231"/>
    <mergeCell ref="AD239:AE239"/>
    <mergeCell ref="AF239:AG239"/>
    <mergeCell ref="AG238:AH238"/>
    <mergeCell ref="R231:S231"/>
    <mergeCell ref="G233:H233"/>
    <mergeCell ref="I233:J233"/>
    <mergeCell ref="K236:L236"/>
    <mergeCell ref="V239:W239"/>
    <mergeCell ref="R234:S234"/>
    <mergeCell ref="B233:D233"/>
    <mergeCell ref="E233:F233"/>
    <mergeCell ref="H213:I213"/>
    <mergeCell ref="AB245:AC245"/>
    <mergeCell ref="AD245:AE245"/>
    <mergeCell ref="AF245:AG245"/>
    <mergeCell ref="AH245:AI245"/>
    <mergeCell ref="AB244:AC244"/>
    <mergeCell ref="H244:I244"/>
    <mergeCell ref="J244:K244"/>
    <mergeCell ref="L244:M244"/>
    <mergeCell ref="N244:O244"/>
    <mergeCell ref="N239:O239"/>
    <mergeCell ref="AH240:AI240"/>
    <mergeCell ref="Z245:AA245"/>
    <mergeCell ref="G242:H242"/>
    <mergeCell ref="AE238:AF238"/>
    <mergeCell ref="T239:U239"/>
    <mergeCell ref="K238:L238"/>
    <mergeCell ref="J231:K231"/>
    <mergeCell ref="AE242:AF242"/>
    <mergeCell ref="AG242:AH242"/>
    <mergeCell ref="F240:G240"/>
    <mergeCell ref="H240:I240"/>
    <mergeCell ref="J240:K240"/>
    <mergeCell ref="K233:L233"/>
    <mergeCell ref="L232:M232"/>
    <mergeCell ref="N232:O232"/>
    <mergeCell ref="R232:S232"/>
    <mergeCell ref="AF244:AG244"/>
    <mergeCell ref="R243:S243"/>
    <mergeCell ref="Z243:AA243"/>
    <mergeCell ref="F244:G244"/>
    <mergeCell ref="E247:F247"/>
    <mergeCell ref="G247:H247"/>
    <mergeCell ref="AD244:AE244"/>
    <mergeCell ref="AB242:AC242"/>
    <mergeCell ref="J243:K243"/>
    <mergeCell ref="V244:W244"/>
    <mergeCell ref="Z244:AA244"/>
    <mergeCell ref="B242:D242"/>
    <mergeCell ref="E242:F242"/>
    <mergeCell ref="B207:D207"/>
    <mergeCell ref="E207:F207"/>
    <mergeCell ref="G207:H207"/>
    <mergeCell ref="I207:J207"/>
    <mergeCell ref="K207:L207"/>
    <mergeCell ref="M207:N207"/>
    <mergeCell ref="O207:P207"/>
    <mergeCell ref="AG236:AH236"/>
    <mergeCell ref="AB240:AC240"/>
    <mergeCell ref="AD240:AE240"/>
    <mergeCell ref="AF240:AG240"/>
    <mergeCell ref="S242:T242"/>
    <mergeCell ref="U242:V242"/>
    <mergeCell ref="W241:X241"/>
    <mergeCell ref="O241:P241"/>
    <mergeCell ref="AB238:AD238"/>
    <mergeCell ref="F237:G237"/>
    <mergeCell ref="W236:X236"/>
    <mergeCell ref="G236:H236"/>
    <mergeCell ref="H277:I277"/>
    <mergeCell ref="R275:S275"/>
    <mergeCell ref="AB277:AC277"/>
    <mergeCell ref="N288:U288"/>
    <mergeCell ref="A287:S287"/>
    <mergeCell ref="H290:I290"/>
    <mergeCell ref="Z257:AA257"/>
    <mergeCell ref="AB257:AC257"/>
    <mergeCell ref="AD257:AE257"/>
    <mergeCell ref="AF257:AG257"/>
    <mergeCell ref="AH268:AI268"/>
    <mergeCell ref="AH269:AI269"/>
    <mergeCell ref="A265:AI265"/>
    <mergeCell ref="A266:B266"/>
    <mergeCell ref="AF268:AG268"/>
    <mergeCell ref="AA263:AB263"/>
    <mergeCell ref="AC263:AD263"/>
    <mergeCell ref="K263:L263"/>
    <mergeCell ref="M263:N263"/>
    <mergeCell ref="O263:P263"/>
    <mergeCell ref="S263:T263"/>
    <mergeCell ref="U263:V263"/>
    <mergeCell ref="AH257:AI257"/>
    <mergeCell ref="N264:O264"/>
    <mergeCell ref="R264:S264"/>
    <mergeCell ref="T264:U264"/>
    <mergeCell ref="V264:W264"/>
    <mergeCell ref="V266:W266"/>
    <mergeCell ref="A264:E264"/>
    <mergeCell ref="F258:G258"/>
    <mergeCell ref="F257:G257"/>
    <mergeCell ref="V268:W268"/>
    <mergeCell ref="N275:O275"/>
    <mergeCell ref="J276:K276"/>
    <mergeCell ref="J277:K277"/>
    <mergeCell ref="L277:M277"/>
    <mergeCell ref="Z277:AA277"/>
    <mergeCell ref="A276:E276"/>
    <mergeCell ref="F276:G276"/>
    <mergeCell ref="H276:I276"/>
    <mergeCell ref="AD276:AE276"/>
    <mergeCell ref="AD277:AE277"/>
    <mergeCell ref="Z275:AA275"/>
    <mergeCell ref="AH290:AI290"/>
    <mergeCell ref="G280:H280"/>
    <mergeCell ref="I280:J280"/>
    <mergeCell ref="K280:L280"/>
    <mergeCell ref="M280:N280"/>
    <mergeCell ref="AF290:AG290"/>
    <mergeCell ref="R290:S290"/>
    <mergeCell ref="AF277:AG277"/>
    <mergeCell ref="I282:J282"/>
    <mergeCell ref="K282:L282"/>
    <mergeCell ref="M282:N282"/>
    <mergeCell ref="T287:Y287"/>
    <mergeCell ref="AH277:AI277"/>
    <mergeCell ref="AB284:AC284"/>
    <mergeCell ref="AB289:AC289"/>
    <mergeCell ref="F288:K288"/>
    <mergeCell ref="AB275:AC275"/>
    <mergeCell ref="AD275:AE275"/>
    <mergeCell ref="AF275:AG275"/>
    <mergeCell ref="AH275:AI275"/>
    <mergeCell ref="F277:G277"/>
    <mergeCell ref="L276:M276"/>
    <mergeCell ref="N276:O276"/>
    <mergeCell ref="R276:S276"/>
    <mergeCell ref="T276:U276"/>
    <mergeCell ref="V276:W276"/>
    <mergeCell ref="Z276:AA276"/>
    <mergeCell ref="AB276:AC276"/>
    <mergeCell ref="A277:E277"/>
    <mergeCell ref="AF276:AG276"/>
    <mergeCell ref="AH276:AI276"/>
    <mergeCell ref="Z287:AA287"/>
    <mergeCell ref="L288:M289"/>
    <mergeCell ref="AB282:AC282"/>
    <mergeCell ref="AB283:AC283"/>
    <mergeCell ref="T274:U274"/>
    <mergeCell ref="B279:D279"/>
    <mergeCell ref="Z274:AA274"/>
    <mergeCell ref="N274:O274"/>
    <mergeCell ref="B280:D280"/>
    <mergeCell ref="E280:F280"/>
    <mergeCell ref="A274:E274"/>
    <mergeCell ref="V274:W274"/>
    <mergeCell ref="N277:O277"/>
    <mergeCell ref="F274:G274"/>
    <mergeCell ref="H274:I274"/>
    <mergeCell ref="J274:K274"/>
    <mergeCell ref="L274:M274"/>
    <mergeCell ref="R274:S274"/>
    <mergeCell ref="F275:G275"/>
    <mergeCell ref="H275:I275"/>
    <mergeCell ref="J275:K275"/>
    <mergeCell ref="L275:M275"/>
    <mergeCell ref="AF300:AG300"/>
    <mergeCell ref="AH300:AI300"/>
    <mergeCell ref="AG302:AH302"/>
    <mergeCell ref="U303:V303"/>
    <mergeCell ref="AE303:AF303"/>
    <mergeCell ref="AG303:AH303"/>
    <mergeCell ref="AB303:AC303"/>
    <mergeCell ref="AD301:AE301"/>
    <mergeCell ref="AF301:AG301"/>
    <mergeCell ref="AH301:AI301"/>
    <mergeCell ref="W302:X302"/>
    <mergeCell ref="AA302:AD302"/>
    <mergeCell ref="G282:H282"/>
    <mergeCell ref="A278:AI278"/>
    <mergeCell ref="AB287:AI287"/>
    <mergeCell ref="C288:C289"/>
    <mergeCell ref="D288:E289"/>
    <mergeCell ref="F289:G289"/>
    <mergeCell ref="H289:I289"/>
    <mergeCell ref="U293:V293"/>
    <mergeCell ref="AD290:AE290"/>
    <mergeCell ref="J290:K290"/>
    <mergeCell ref="L290:M290"/>
    <mergeCell ref="AG293:AH293"/>
    <mergeCell ref="V292:W292"/>
    <mergeCell ref="Z292:AA292"/>
    <mergeCell ref="AH292:AI292"/>
    <mergeCell ref="J292:K292"/>
    <mergeCell ref="AB292:AC292"/>
    <mergeCell ref="T290:U290"/>
    <mergeCell ref="M293:N293"/>
    <mergeCell ref="O293:P293"/>
    <mergeCell ref="H299:I299"/>
    <mergeCell ref="J299:K299"/>
    <mergeCell ref="L299:M299"/>
    <mergeCell ref="N299:O299"/>
    <mergeCell ref="R299:S299"/>
    <mergeCell ref="A299:B299"/>
    <mergeCell ref="D299:E299"/>
    <mergeCell ref="F301:G301"/>
    <mergeCell ref="H301:I301"/>
    <mergeCell ref="J301:K301"/>
    <mergeCell ref="L301:M301"/>
    <mergeCell ref="T301:U301"/>
    <mergeCell ref="F298:G298"/>
    <mergeCell ref="H298:I298"/>
    <mergeCell ref="J298:K298"/>
    <mergeCell ref="L298:M298"/>
    <mergeCell ref="N298:O298"/>
    <mergeCell ref="D298:E298"/>
    <mergeCell ref="R301:S301"/>
    <mergeCell ref="A300:B300"/>
    <mergeCell ref="D300:E300"/>
    <mergeCell ref="F300:G300"/>
    <mergeCell ref="H300:I300"/>
    <mergeCell ref="J300:K300"/>
    <mergeCell ref="L300:M300"/>
    <mergeCell ref="J289:K289"/>
    <mergeCell ref="N289:O289"/>
    <mergeCell ref="R289:S289"/>
    <mergeCell ref="A290:B290"/>
    <mergeCell ref="D290:E290"/>
    <mergeCell ref="A292:B292"/>
    <mergeCell ref="D292:E292"/>
    <mergeCell ref="F292:G292"/>
    <mergeCell ref="H292:I292"/>
    <mergeCell ref="F290:G290"/>
    <mergeCell ref="AE293:AF293"/>
    <mergeCell ref="V290:W290"/>
    <mergeCell ref="A291:AI291"/>
    <mergeCell ref="AB293:AC293"/>
    <mergeCell ref="A288:B289"/>
    <mergeCell ref="T289:U289"/>
    <mergeCell ref="V289:W289"/>
    <mergeCell ref="I293:J293"/>
    <mergeCell ref="K293:L293"/>
    <mergeCell ref="S293:T293"/>
    <mergeCell ref="AF289:AG289"/>
    <mergeCell ref="AH289:AI289"/>
    <mergeCell ref="AD292:AE292"/>
    <mergeCell ref="AF292:AG292"/>
    <mergeCell ref="B293:D293"/>
    <mergeCell ref="E293:F293"/>
    <mergeCell ref="G293:H293"/>
    <mergeCell ref="V288:AI288"/>
    <mergeCell ref="AD289:AE289"/>
    <mergeCell ref="U308:V308"/>
    <mergeCell ref="V305:W305"/>
    <mergeCell ref="R294:S294"/>
    <mergeCell ref="T294:U294"/>
    <mergeCell ref="V294:W294"/>
    <mergeCell ref="AF294:AG294"/>
    <mergeCell ref="AH294:AI294"/>
    <mergeCell ref="A298:B298"/>
    <mergeCell ref="L296:M296"/>
    <mergeCell ref="AB294:AC294"/>
    <mergeCell ref="N294:O294"/>
    <mergeCell ref="AD294:AE294"/>
    <mergeCell ref="AG295:AH295"/>
    <mergeCell ref="H296:I296"/>
    <mergeCell ref="N296:O296"/>
    <mergeCell ref="AB305:AC305"/>
    <mergeCell ref="AD305:AE305"/>
    <mergeCell ref="AF305:AG305"/>
    <mergeCell ref="AH305:AI305"/>
    <mergeCell ref="V304:W304"/>
    <mergeCell ref="Z304:AA304"/>
    <mergeCell ref="AB304:AC304"/>
    <mergeCell ref="Z305:AA305"/>
    <mergeCell ref="AD304:AE304"/>
    <mergeCell ref="AF304:AG304"/>
    <mergeCell ref="AH304:AI304"/>
    <mergeCell ref="AB300:AC300"/>
    <mergeCell ref="AD300:AE300"/>
    <mergeCell ref="A297:AI297"/>
    <mergeCell ref="AB296:AC296"/>
    <mergeCell ref="AE295:AF295"/>
    <mergeCell ref="F299:G299"/>
    <mergeCell ref="AB272:AC272"/>
    <mergeCell ref="K272:L272"/>
    <mergeCell ref="M272:N272"/>
    <mergeCell ref="O272:P272"/>
    <mergeCell ref="D270:E270"/>
    <mergeCell ref="S272:T272"/>
    <mergeCell ref="T268:U268"/>
    <mergeCell ref="B308:D308"/>
    <mergeCell ref="A304:E304"/>
    <mergeCell ref="F304:G304"/>
    <mergeCell ref="H304:I304"/>
    <mergeCell ref="J304:K304"/>
    <mergeCell ref="L304:M304"/>
    <mergeCell ref="N304:O304"/>
    <mergeCell ref="R304:S304"/>
    <mergeCell ref="T304:U304"/>
    <mergeCell ref="A305:E305"/>
    <mergeCell ref="F305:G305"/>
    <mergeCell ref="H305:I305"/>
    <mergeCell ref="J305:K305"/>
    <mergeCell ref="L305:M305"/>
    <mergeCell ref="N305:O305"/>
    <mergeCell ref="R305:S305"/>
    <mergeCell ref="T305:U305"/>
    <mergeCell ref="B307:D307"/>
    <mergeCell ref="E308:F308"/>
    <mergeCell ref="G308:H308"/>
    <mergeCell ref="I308:J308"/>
    <mergeCell ref="K308:L308"/>
    <mergeCell ref="M308:N308"/>
    <mergeCell ref="O308:P308"/>
    <mergeCell ref="S308:T308"/>
    <mergeCell ref="AG103:AH103"/>
    <mergeCell ref="B273:D273"/>
    <mergeCell ref="E261:F261"/>
    <mergeCell ref="G261:H261"/>
    <mergeCell ref="I261:J261"/>
    <mergeCell ref="A269:B269"/>
    <mergeCell ref="B263:D263"/>
    <mergeCell ref="N269:O269"/>
    <mergeCell ref="R269:S269"/>
    <mergeCell ref="T269:U269"/>
    <mergeCell ref="F269:G269"/>
    <mergeCell ref="E263:F263"/>
    <mergeCell ref="G263:H263"/>
    <mergeCell ref="W262:X262"/>
    <mergeCell ref="AA262:AB262"/>
    <mergeCell ref="AC262:AD262"/>
    <mergeCell ref="AE262:AF262"/>
    <mergeCell ref="AG262:AH262"/>
    <mergeCell ref="AE272:AF272"/>
    <mergeCell ref="AF269:AG269"/>
    <mergeCell ref="AD269:AE269"/>
    <mergeCell ref="F270:G270"/>
    <mergeCell ref="AH239:AI239"/>
    <mergeCell ref="L234:M234"/>
    <mergeCell ref="T231:U231"/>
    <mergeCell ref="V231:W231"/>
    <mergeCell ref="AB231:AC231"/>
    <mergeCell ref="AD231:AE231"/>
    <mergeCell ref="U233:V233"/>
    <mergeCell ref="V240:W240"/>
    <mergeCell ref="Z240:AA240"/>
    <mergeCell ref="R239:S239"/>
    <mergeCell ref="O41:P41"/>
    <mergeCell ref="S41:T41"/>
    <mergeCell ref="U41:V41"/>
    <mergeCell ref="W41:X41"/>
    <mergeCell ref="AA41:AB41"/>
    <mergeCell ref="AC41:AD41"/>
    <mergeCell ref="B101:D101"/>
    <mergeCell ref="E101:F101"/>
    <mergeCell ref="G101:H101"/>
    <mergeCell ref="I101:J101"/>
    <mergeCell ref="A99:A100"/>
    <mergeCell ref="K101:L101"/>
    <mergeCell ref="M101:N101"/>
    <mergeCell ref="O101:P101"/>
    <mergeCell ref="S101:T101"/>
    <mergeCell ref="U101:V101"/>
    <mergeCell ref="K62:L62"/>
    <mergeCell ref="M62:N62"/>
    <mergeCell ref="B59:D59"/>
    <mergeCell ref="W89:X89"/>
    <mergeCell ref="B87:D87"/>
    <mergeCell ref="O72:P72"/>
    <mergeCell ref="S72:T72"/>
    <mergeCell ref="U72:V72"/>
    <mergeCell ref="S53:T53"/>
    <mergeCell ref="W57:X57"/>
    <mergeCell ref="B99:D100"/>
    <mergeCell ref="E99:F100"/>
    <mergeCell ref="G99:L99"/>
    <mergeCell ref="M99:N100"/>
    <mergeCell ref="O99:V99"/>
    <mergeCell ref="W99:AI99"/>
    <mergeCell ref="O57:P57"/>
    <mergeCell ref="S57:T57"/>
    <mergeCell ref="AC92:AD92"/>
    <mergeCell ref="AE92:AF92"/>
    <mergeCell ref="AG92:AH92"/>
    <mergeCell ref="O100:P100"/>
    <mergeCell ref="S100:T100"/>
    <mergeCell ref="U100:V100"/>
    <mergeCell ref="AG89:AH89"/>
    <mergeCell ref="U89:V89"/>
    <mergeCell ref="G72:H72"/>
    <mergeCell ref="I72:J72"/>
    <mergeCell ref="K72:L72"/>
    <mergeCell ref="U57:V57"/>
    <mergeCell ref="B60:D60"/>
    <mergeCell ref="I64:J64"/>
    <mergeCell ref="K63:L63"/>
    <mergeCell ref="K64:L64"/>
    <mergeCell ref="M63:N63"/>
    <mergeCell ref="M64:N64"/>
    <mergeCell ref="A70:AI70"/>
    <mergeCell ref="AA57:AB57"/>
    <mergeCell ref="O71:V71"/>
    <mergeCell ref="W71:AI71"/>
    <mergeCell ref="B93:D93"/>
    <mergeCell ref="E93:F93"/>
    <mergeCell ref="G93:H93"/>
    <mergeCell ref="K93:L93"/>
    <mergeCell ref="M93:N93"/>
    <mergeCell ref="O93:P93"/>
    <mergeCell ref="S93:T93"/>
    <mergeCell ref="U93:V93"/>
    <mergeCell ref="R39:S39"/>
    <mergeCell ref="T39:U39"/>
    <mergeCell ref="V39:W39"/>
    <mergeCell ref="Z39:AA39"/>
    <mergeCell ref="AD39:AE39"/>
    <mergeCell ref="E58:AI58"/>
    <mergeCell ref="AE55:AF55"/>
    <mergeCell ref="AG55:AH55"/>
    <mergeCell ref="AC56:AD56"/>
    <mergeCell ref="I62:J62"/>
    <mergeCell ref="G56:H56"/>
    <mergeCell ref="AE57:AF57"/>
    <mergeCell ref="AG57:AH57"/>
    <mergeCell ref="J49:K49"/>
    <mergeCell ref="L49:M49"/>
    <mergeCell ref="N49:O49"/>
    <mergeCell ref="AE56:AF56"/>
    <mergeCell ref="AG56:AH56"/>
    <mergeCell ref="O55:P55"/>
    <mergeCell ref="S55:T55"/>
    <mergeCell ref="U55:V55"/>
    <mergeCell ref="W55:X55"/>
    <mergeCell ref="AG52:AH52"/>
    <mergeCell ref="AC52:AD52"/>
    <mergeCell ref="W56:X56"/>
    <mergeCell ref="AE50:AF50"/>
    <mergeCell ref="AG50:AH50"/>
    <mergeCell ref="AE47:AF47"/>
    <mergeCell ref="E45:F45"/>
    <mergeCell ref="G45:H45"/>
    <mergeCell ref="I45:J45"/>
    <mergeCell ref="M45:N45"/>
    <mergeCell ref="AF309:AG309"/>
    <mergeCell ref="AH309:AI309"/>
    <mergeCell ref="AE263:AF263"/>
    <mergeCell ref="AG267:AH267"/>
    <mergeCell ref="W100:X100"/>
    <mergeCell ref="AA100:AB100"/>
    <mergeCell ref="AC100:AD100"/>
    <mergeCell ref="AE100:AF100"/>
    <mergeCell ref="AG263:AH263"/>
    <mergeCell ref="N290:O290"/>
    <mergeCell ref="AB290:AC290"/>
    <mergeCell ref="U236:V236"/>
    <mergeCell ref="W233:X233"/>
    <mergeCell ref="AE241:AF241"/>
    <mergeCell ref="Z294:AA294"/>
    <mergeCell ref="AA295:AD295"/>
    <mergeCell ref="Z296:AA296"/>
    <mergeCell ref="R277:S277"/>
    <mergeCell ref="T277:U277"/>
    <mergeCell ref="V277:W277"/>
    <mergeCell ref="AH229:AI229"/>
    <mergeCell ref="M105:N105"/>
    <mergeCell ref="O105:P105"/>
    <mergeCell ref="AB251:AC251"/>
    <mergeCell ref="AG241:AH241"/>
    <mergeCell ref="AB239:AC239"/>
    <mergeCell ref="L240:M240"/>
    <mergeCell ref="N240:O240"/>
    <mergeCell ref="R240:S240"/>
    <mergeCell ref="T240:U240"/>
    <mergeCell ref="O242:P242"/>
    <mergeCell ref="M261:N261"/>
    <mergeCell ref="U105:V105"/>
    <mergeCell ref="W105:X105"/>
    <mergeCell ref="AA105:AB105"/>
    <mergeCell ref="AC105:AD105"/>
    <mergeCell ref="AE105:AF105"/>
    <mergeCell ref="AG105:AH105"/>
    <mergeCell ref="M236:N236"/>
    <mergeCell ref="O236:P236"/>
    <mergeCell ref="AE207:AF207"/>
    <mergeCell ref="AG207:AH207"/>
    <mergeCell ref="AB216:AC216"/>
    <mergeCell ref="U207:V207"/>
    <mergeCell ref="W207:X207"/>
    <mergeCell ref="AC236:AD236"/>
    <mergeCell ref="AE236:AF236"/>
    <mergeCell ref="S236:T236"/>
    <mergeCell ref="AA236:AB236"/>
    <mergeCell ref="M200:N200"/>
    <mergeCell ref="AH232:AI232"/>
    <mergeCell ref="O217:P217"/>
    <mergeCell ref="S217:T217"/>
    <mergeCell ref="U217:V217"/>
    <mergeCell ref="AA217:AD217"/>
    <mergeCell ref="AE217:AF217"/>
    <mergeCell ref="AG217:AH217"/>
    <mergeCell ref="AD229:AE229"/>
    <mergeCell ref="AB230:AC230"/>
    <mergeCell ref="AD230:AE230"/>
    <mergeCell ref="AF230:AG230"/>
    <mergeCell ref="L229:M229"/>
    <mergeCell ref="N229:O229"/>
    <mergeCell ref="R229:S229"/>
    <mergeCell ref="A309:B309"/>
    <mergeCell ref="D309:E309"/>
    <mergeCell ref="F309:G309"/>
    <mergeCell ref="H309:I309"/>
    <mergeCell ref="J309:K309"/>
    <mergeCell ref="L309:M309"/>
    <mergeCell ref="N309:O309"/>
    <mergeCell ref="R309:S309"/>
    <mergeCell ref="O261:P261"/>
    <mergeCell ref="S261:T261"/>
    <mergeCell ref="U261:V261"/>
    <mergeCell ref="AA261:AD261"/>
    <mergeCell ref="T309:U309"/>
    <mergeCell ref="V309:W309"/>
    <mergeCell ref="Z309:AA309"/>
    <mergeCell ref="AB309:AC309"/>
    <mergeCell ref="AD309:AE309"/>
    <mergeCell ref="K261:L261"/>
    <mergeCell ref="I263:J263"/>
    <mergeCell ref="V269:W269"/>
    <mergeCell ref="E273:F273"/>
    <mergeCell ref="G273:H273"/>
    <mergeCell ref="I273:J273"/>
    <mergeCell ref="K273:L273"/>
    <mergeCell ref="M273:N273"/>
    <mergeCell ref="AB273:AC273"/>
    <mergeCell ref="E307:F307"/>
    <mergeCell ref="G307:H307"/>
    <mergeCell ref="I307:J307"/>
    <mergeCell ref="K307:L307"/>
    <mergeCell ref="M307:N307"/>
    <mergeCell ref="AB280:AC280"/>
    <mergeCell ref="U17:V17"/>
    <mergeCell ref="W17:X17"/>
    <mergeCell ref="AA17:AB17"/>
    <mergeCell ref="AC17:AD17"/>
    <mergeCell ref="AE17:AF17"/>
    <mergeCell ref="S17:T17"/>
    <mergeCell ref="AH16:AI16"/>
    <mergeCell ref="AG308:AH308"/>
    <mergeCell ref="B267:D267"/>
    <mergeCell ref="E267:F267"/>
    <mergeCell ref="G267:H267"/>
    <mergeCell ref="I267:J267"/>
    <mergeCell ref="K267:L267"/>
    <mergeCell ref="M267:N267"/>
    <mergeCell ref="O267:P267"/>
    <mergeCell ref="S267:T267"/>
    <mergeCell ref="U267:V267"/>
    <mergeCell ref="W267:X267"/>
    <mergeCell ref="AE267:AF267"/>
    <mergeCell ref="W308:X308"/>
    <mergeCell ref="AE308:AF308"/>
    <mergeCell ref="B260:D260"/>
    <mergeCell ref="E260:F260"/>
    <mergeCell ref="G260:H260"/>
    <mergeCell ref="I260:J260"/>
    <mergeCell ref="K260:L260"/>
    <mergeCell ref="M260:N260"/>
    <mergeCell ref="I236:J236"/>
    <mergeCell ref="S105:T105"/>
    <mergeCell ref="AE103:AF103"/>
    <mergeCell ref="T14:U14"/>
    <mergeCell ref="V14:W14"/>
    <mergeCell ref="Z14:AA14"/>
    <mergeCell ref="AB14:AC14"/>
    <mergeCell ref="AD14:AE14"/>
    <mergeCell ref="AF14:AG14"/>
    <mergeCell ref="AH14:AI14"/>
    <mergeCell ref="B18:D18"/>
    <mergeCell ref="I8:J8"/>
    <mergeCell ref="I10:J10"/>
    <mergeCell ref="A16:B16"/>
    <mergeCell ref="D16:E16"/>
    <mergeCell ref="F16:G16"/>
    <mergeCell ref="H16:I16"/>
    <mergeCell ref="J16:K16"/>
    <mergeCell ref="L16:M16"/>
    <mergeCell ref="N16:O16"/>
    <mergeCell ref="R16:S16"/>
    <mergeCell ref="T16:U16"/>
    <mergeCell ref="V16:W16"/>
    <mergeCell ref="Z16:AA16"/>
    <mergeCell ref="AB16:AC16"/>
    <mergeCell ref="AD16:AE16"/>
    <mergeCell ref="AF16:AG16"/>
    <mergeCell ref="B17:D17"/>
    <mergeCell ref="E17:F17"/>
    <mergeCell ref="G17:H17"/>
    <mergeCell ref="I17:J17"/>
    <mergeCell ref="K17:L17"/>
    <mergeCell ref="M17:N17"/>
    <mergeCell ref="O17:P17"/>
    <mergeCell ref="AG17:AH17"/>
    <mergeCell ref="O45:P45"/>
    <mergeCell ref="S45:T45"/>
    <mergeCell ref="U45:V45"/>
    <mergeCell ref="W45:X45"/>
    <mergeCell ref="AA45:AB45"/>
    <mergeCell ref="AC45:AD45"/>
    <mergeCell ref="AE45:AF45"/>
    <mergeCell ref="AG45:AH45"/>
    <mergeCell ref="O59:P59"/>
    <mergeCell ref="S59:T59"/>
    <mergeCell ref="U59:V59"/>
    <mergeCell ref="W59:X59"/>
    <mergeCell ref="AA59:AB59"/>
    <mergeCell ref="AC59:AD59"/>
    <mergeCell ref="AE59:AF59"/>
    <mergeCell ref="AG59:AH59"/>
    <mergeCell ref="AC47:AD47"/>
    <mergeCell ref="AG47:AH47"/>
    <mergeCell ref="U56:V56"/>
    <mergeCell ref="O56:P56"/>
    <mergeCell ref="S56:T56"/>
    <mergeCell ref="AA56:AB56"/>
    <mergeCell ref="AE51:AF51"/>
    <mergeCell ref="AE52:AF52"/>
    <mergeCell ref="O52:P52"/>
    <mergeCell ref="S52:T52"/>
    <mergeCell ref="U52:V52"/>
    <mergeCell ref="W52:X52"/>
    <mergeCell ref="AA53:AB53"/>
    <mergeCell ref="W53:X53"/>
    <mergeCell ref="U53:V53"/>
    <mergeCell ref="O51:P51"/>
    <mergeCell ref="AF229:AG229"/>
    <mergeCell ref="V237:W237"/>
    <mergeCell ref="Z237:AA237"/>
    <mergeCell ref="AB237:AC237"/>
    <mergeCell ref="J234:K234"/>
    <mergeCell ref="R257:S257"/>
    <mergeCell ref="T257:U257"/>
    <mergeCell ref="V257:W257"/>
    <mergeCell ref="AD232:AE232"/>
    <mergeCell ref="AF232:AG232"/>
    <mergeCell ref="I247:J247"/>
    <mergeCell ref="K242:L242"/>
    <mergeCell ref="M242:N242"/>
    <mergeCell ref="H243:I243"/>
    <mergeCell ref="L245:M245"/>
    <mergeCell ref="N245:O245"/>
    <mergeCell ref="R245:S245"/>
    <mergeCell ref="T245:U245"/>
    <mergeCell ref="H232:I232"/>
    <mergeCell ref="V256:AI256"/>
    <mergeCell ref="M250:N250"/>
    <mergeCell ref="AB250:AC250"/>
    <mergeCell ref="AE247:AF247"/>
    <mergeCell ref="AG247:AH247"/>
    <mergeCell ref="G250:H250"/>
    <mergeCell ref="I250:J250"/>
    <mergeCell ref="AB248:AC248"/>
    <mergeCell ref="M248:N248"/>
    <mergeCell ref="AB247:AC247"/>
    <mergeCell ref="AD243:AE243"/>
    <mergeCell ref="G248:H248"/>
    <mergeCell ref="I248:J248"/>
    <mergeCell ref="AA89:AB89"/>
    <mergeCell ref="AC89:AD89"/>
    <mergeCell ref="AE89:AF89"/>
    <mergeCell ref="AA179:AD179"/>
    <mergeCell ref="AA211:AD211"/>
    <mergeCell ref="AA241:AD241"/>
    <mergeCell ref="AA271:AD271"/>
    <mergeCell ref="AA207:AD207"/>
    <mergeCell ref="AB243:AC243"/>
    <mergeCell ref="H264:I264"/>
    <mergeCell ref="E262:F262"/>
    <mergeCell ref="U92:V92"/>
    <mergeCell ref="W92:X92"/>
    <mergeCell ref="AA92:AB92"/>
    <mergeCell ref="O103:P103"/>
    <mergeCell ref="W101:X101"/>
    <mergeCell ref="AA101:AB101"/>
    <mergeCell ref="U103:V103"/>
    <mergeCell ref="N237:O237"/>
    <mergeCell ref="R237:S237"/>
    <mergeCell ref="T237:U237"/>
    <mergeCell ref="AB258:AC258"/>
    <mergeCell ref="AD258:AE258"/>
    <mergeCell ref="AF258:AG258"/>
    <mergeCell ref="H257:I257"/>
    <mergeCell ref="J257:K257"/>
    <mergeCell ref="N257:O257"/>
    <mergeCell ref="K250:L250"/>
    <mergeCell ref="I238:J238"/>
    <mergeCell ref="M238:N238"/>
    <mergeCell ref="O238:P238"/>
    <mergeCell ref="S238:T238"/>
    <mergeCell ref="Z255:AA255"/>
    <mergeCell ref="A255:S255"/>
    <mergeCell ref="K248:L248"/>
    <mergeCell ref="F243:G243"/>
    <mergeCell ref="V245:W245"/>
    <mergeCell ref="B248:D248"/>
    <mergeCell ref="I242:J242"/>
    <mergeCell ref="G246:AI246"/>
    <mergeCell ref="AH243:AI243"/>
    <mergeCell ref="AH244:AI244"/>
    <mergeCell ref="A245:E245"/>
    <mergeCell ref="F245:G245"/>
    <mergeCell ref="H245:I245"/>
    <mergeCell ref="L243:M243"/>
    <mergeCell ref="N243:O243"/>
    <mergeCell ref="AF243:AG243"/>
    <mergeCell ref="G271:H271"/>
    <mergeCell ref="I271:J271"/>
    <mergeCell ref="K271:L271"/>
    <mergeCell ref="M271:N271"/>
    <mergeCell ref="F266:G266"/>
    <mergeCell ref="H266:I266"/>
    <mergeCell ref="J266:K266"/>
    <mergeCell ref="R258:S258"/>
    <mergeCell ref="T258:U258"/>
    <mergeCell ref="V258:W258"/>
    <mergeCell ref="Z258:AA258"/>
    <mergeCell ref="H270:I270"/>
    <mergeCell ref="W263:X263"/>
    <mergeCell ref="Z269:AA269"/>
    <mergeCell ref="AB269:AC269"/>
    <mergeCell ref="T266:U266"/>
    <mergeCell ref="V230:W230"/>
    <mergeCell ref="A219:F219"/>
    <mergeCell ref="G262:H262"/>
    <mergeCell ref="K262:L262"/>
    <mergeCell ref="M262:N262"/>
    <mergeCell ref="O262:P262"/>
    <mergeCell ref="S262:T262"/>
    <mergeCell ref="U262:V262"/>
    <mergeCell ref="B262:D262"/>
    <mergeCell ref="S233:T233"/>
    <mergeCell ref="A243:B243"/>
    <mergeCell ref="D243:E243"/>
    <mergeCell ref="B241:D241"/>
    <mergeCell ref="S241:T241"/>
    <mergeCell ref="U241:V241"/>
    <mergeCell ref="A250:F250"/>
    <mergeCell ref="J245:K245"/>
    <mergeCell ref="T255:Y255"/>
    <mergeCell ref="U238:V238"/>
    <mergeCell ref="W238:X238"/>
    <mergeCell ref="B247:D247"/>
    <mergeCell ref="A244:E244"/>
    <mergeCell ref="E248:F248"/>
    <mergeCell ref="O247:P247"/>
    <mergeCell ref="S247:T247"/>
    <mergeCell ref="U247:V247"/>
    <mergeCell ref="K247:L247"/>
    <mergeCell ref="M247:N247"/>
    <mergeCell ref="R244:S244"/>
    <mergeCell ref="T244:U244"/>
    <mergeCell ref="T243:U243"/>
    <mergeCell ref="V243:W243"/>
    <mergeCell ref="AE61:AF61"/>
    <mergeCell ref="AG61:AH61"/>
    <mergeCell ref="A231:B231"/>
    <mergeCell ref="D231:E231"/>
    <mergeCell ref="L231:M231"/>
    <mergeCell ref="AB219:AC219"/>
    <mergeCell ref="H226:I226"/>
    <mergeCell ref="AD226:AE226"/>
    <mergeCell ref="Z226:AA226"/>
    <mergeCell ref="R227:S227"/>
    <mergeCell ref="T227:U227"/>
    <mergeCell ref="V227:W227"/>
    <mergeCell ref="Z227:AA227"/>
    <mergeCell ref="AB227:AC227"/>
    <mergeCell ref="L230:M230"/>
    <mergeCell ref="A229:B229"/>
    <mergeCell ref="D229:E229"/>
    <mergeCell ref="F229:G229"/>
    <mergeCell ref="H229:I229"/>
    <mergeCell ref="J229:K229"/>
    <mergeCell ref="T229:U229"/>
    <mergeCell ref="V229:W229"/>
    <mergeCell ref="Z229:AA229"/>
    <mergeCell ref="AB229:AC229"/>
    <mergeCell ref="Z231:AA231"/>
    <mergeCell ref="H230:I230"/>
    <mergeCell ref="A230:B230"/>
    <mergeCell ref="D230:E230"/>
    <mergeCell ref="J230:K230"/>
    <mergeCell ref="Z230:AA230"/>
    <mergeCell ref="F230:G230"/>
    <mergeCell ref="T230:U230"/>
    <mergeCell ref="N188:O188"/>
    <mergeCell ref="R188:S188"/>
    <mergeCell ref="T188:U188"/>
    <mergeCell ref="V188:W188"/>
    <mergeCell ref="Z188:AA188"/>
    <mergeCell ref="AD188:AE188"/>
    <mergeCell ref="AF188:AG188"/>
    <mergeCell ref="AH188:AI188"/>
    <mergeCell ref="B29:D29"/>
    <mergeCell ref="E29:F29"/>
    <mergeCell ref="G29:H29"/>
    <mergeCell ref="K29:L29"/>
    <mergeCell ref="M29:N29"/>
    <mergeCell ref="O29:P29"/>
    <mergeCell ref="S29:T29"/>
    <mergeCell ref="U29:V29"/>
    <mergeCell ref="W29:X29"/>
    <mergeCell ref="AA29:AB29"/>
    <mergeCell ref="AC29:AD29"/>
    <mergeCell ref="AE29:AF29"/>
    <mergeCell ref="AG29:AH29"/>
    <mergeCell ref="B61:D61"/>
    <mergeCell ref="E61:F61"/>
    <mergeCell ref="G61:H61"/>
    <mergeCell ref="K61:L61"/>
    <mergeCell ref="M61:N61"/>
    <mergeCell ref="O61:P61"/>
    <mergeCell ref="S61:T61"/>
    <mergeCell ref="U61:V61"/>
    <mergeCell ref="W61:X61"/>
    <mergeCell ref="AA61:AB61"/>
    <mergeCell ref="AC61:AD61"/>
    <mergeCell ref="J249:K249"/>
    <mergeCell ref="L249:M249"/>
    <mergeCell ref="N249:O249"/>
    <mergeCell ref="R249:S249"/>
    <mergeCell ref="T249:U249"/>
    <mergeCell ref="V249:W249"/>
    <mergeCell ref="Z249:AA249"/>
    <mergeCell ref="AD249:AE249"/>
    <mergeCell ref="AF249:AG249"/>
    <mergeCell ref="AH249:AI249"/>
    <mergeCell ref="AC93:AD93"/>
    <mergeCell ref="AE93:AF93"/>
    <mergeCell ref="AG93:AH93"/>
    <mergeCell ref="B153:D153"/>
    <mergeCell ref="E153:F153"/>
    <mergeCell ref="G153:H153"/>
    <mergeCell ref="K153:L153"/>
    <mergeCell ref="M153:N153"/>
    <mergeCell ref="O153:P153"/>
    <mergeCell ref="S153:T153"/>
    <mergeCell ref="U153:V153"/>
    <mergeCell ref="W153:X153"/>
    <mergeCell ref="AA153:AB153"/>
    <mergeCell ref="AC153:AD153"/>
    <mergeCell ref="AE153:AF153"/>
    <mergeCell ref="AG153:AH153"/>
    <mergeCell ref="A188:B188"/>
    <mergeCell ref="D188:E188"/>
    <mergeCell ref="F188:G188"/>
    <mergeCell ref="H188:I188"/>
    <mergeCell ref="J188:K188"/>
    <mergeCell ref="L188:M188"/>
    <mergeCell ref="A281:B281"/>
    <mergeCell ref="D281:E281"/>
    <mergeCell ref="F281:G281"/>
    <mergeCell ref="H281:I281"/>
    <mergeCell ref="J281:K281"/>
    <mergeCell ref="L281:M281"/>
    <mergeCell ref="N281:O281"/>
    <mergeCell ref="R281:S281"/>
    <mergeCell ref="T281:U281"/>
    <mergeCell ref="V281:W281"/>
    <mergeCell ref="Z281:AA281"/>
    <mergeCell ref="AD281:AE281"/>
    <mergeCell ref="AF281:AG281"/>
    <mergeCell ref="AH281:AI281"/>
    <mergeCell ref="A218:B218"/>
    <mergeCell ref="D218:E218"/>
    <mergeCell ref="F218:G218"/>
    <mergeCell ref="H218:I218"/>
    <mergeCell ref="J218:K218"/>
    <mergeCell ref="L218:M218"/>
    <mergeCell ref="N218:O218"/>
    <mergeCell ref="R218:S218"/>
    <mergeCell ref="T218:U218"/>
    <mergeCell ref="V218:W218"/>
    <mergeCell ref="Z218:AA218"/>
    <mergeCell ref="AD218:AE218"/>
    <mergeCell ref="AF218:AG218"/>
    <mergeCell ref="AH218:AI218"/>
    <mergeCell ref="A249:B249"/>
    <mergeCell ref="D249:E249"/>
    <mergeCell ref="F249:G249"/>
    <mergeCell ref="H249:I249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2025-01-22T18:52:57Z</dcterms:modified>
</cp:coreProperties>
</file>