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" windowWidth="18960" windowHeight="11328"/>
  </bookViews>
  <sheets>
    <sheet name="Table 1" sheetId="1" r:id="rId1"/>
  </sheets>
  <calcPr calcId="125725" refMode="R1C1"/>
</workbook>
</file>

<file path=xl/calcChain.xml><?xml version="1.0" encoding="utf-8"?>
<calcChain xmlns="http://schemas.openxmlformats.org/spreadsheetml/2006/main">
  <c r="AN259" i="1"/>
  <c r="AM259"/>
  <c r="AL259"/>
  <c r="AK259"/>
  <c r="AH259"/>
  <c r="AF259"/>
  <c r="AD259"/>
  <c r="AB259"/>
  <c r="X259"/>
  <c r="V259"/>
  <c r="T259"/>
  <c r="R259"/>
  <c r="P259"/>
  <c r="M259"/>
  <c r="K259"/>
  <c r="H259"/>
  <c r="F259"/>
  <c r="AH285"/>
  <c r="AN230"/>
  <c r="AM230"/>
  <c r="AL230"/>
  <c r="AK230"/>
  <c r="AI230"/>
  <c r="AF230"/>
  <c r="AD230"/>
  <c r="AB230"/>
  <c r="X230"/>
  <c r="V230"/>
  <c r="T230"/>
  <c r="R230"/>
  <c r="P230"/>
  <c r="M230"/>
  <c r="K230"/>
  <c r="H230"/>
  <c r="F230"/>
  <c r="AN202"/>
  <c r="AM202"/>
  <c r="AL202"/>
  <c r="AK202"/>
  <c r="AI202"/>
  <c r="AF202"/>
  <c r="AD202"/>
  <c r="AB202"/>
  <c r="X202"/>
  <c r="V202"/>
  <c r="T202"/>
  <c r="R202"/>
  <c r="P202"/>
  <c r="M202"/>
  <c r="K202"/>
  <c r="H202"/>
  <c r="F202"/>
  <c r="AN174"/>
  <c r="AM174"/>
  <c r="AK174"/>
  <c r="AI174"/>
  <c r="AF174"/>
  <c r="AD174"/>
  <c r="AB174"/>
  <c r="X174"/>
  <c r="V174"/>
  <c r="T174"/>
  <c r="R174"/>
  <c r="P174"/>
  <c r="M174"/>
  <c r="K174"/>
  <c r="H174"/>
  <c r="F174"/>
  <c r="AL173"/>
  <c r="AL174" s="1"/>
  <c r="AO144"/>
  <c r="AN144"/>
  <c r="AM143"/>
  <c r="AM144" s="1"/>
  <c r="AL144"/>
  <c r="AG144"/>
  <c r="AE144"/>
  <c r="AC144"/>
  <c r="Y144"/>
  <c r="W144"/>
  <c r="U144"/>
  <c r="S144"/>
  <c r="Q144"/>
  <c r="N144"/>
  <c r="L144"/>
  <c r="I144"/>
  <c r="G144"/>
  <c r="AO89"/>
  <c r="AN89"/>
  <c r="AM89"/>
  <c r="AL89"/>
  <c r="AJ89"/>
  <c r="AG89"/>
  <c r="AE89"/>
  <c r="AC89"/>
  <c r="Y89"/>
  <c r="W89"/>
  <c r="U89"/>
  <c r="S89"/>
  <c r="Q89"/>
  <c r="N89"/>
  <c r="L89"/>
  <c r="I89"/>
  <c r="G89"/>
  <c r="AO63"/>
  <c r="AN63"/>
  <c r="AM63"/>
  <c r="AL63"/>
  <c r="AJ63"/>
  <c r="AG63"/>
  <c r="AE63"/>
  <c r="AC63"/>
  <c r="Y63"/>
  <c r="W63"/>
  <c r="U63"/>
  <c r="S63"/>
  <c r="Q63"/>
  <c r="N63"/>
  <c r="L63"/>
  <c r="I63"/>
  <c r="G63"/>
  <c r="AO31"/>
  <c r="AM31"/>
  <c r="AL31"/>
  <c r="AJ31"/>
  <c r="AG31"/>
  <c r="AE31"/>
  <c r="AC31"/>
  <c r="W31"/>
  <c r="U31"/>
  <c r="S31"/>
  <c r="Q31"/>
  <c r="N31"/>
  <c r="L31"/>
  <c r="I31"/>
  <c r="G31"/>
  <c r="X283"/>
  <c r="V283"/>
  <c r="R283"/>
  <c r="K279"/>
  <c r="H251"/>
  <c r="K251"/>
  <c r="M252"/>
  <c r="M251"/>
  <c r="F241"/>
  <c r="K252"/>
  <c r="H252"/>
  <c r="F252"/>
  <c r="F251"/>
  <c r="AN241" l="1"/>
  <c r="AM241"/>
  <c r="AL241"/>
  <c r="AK241"/>
  <c r="AH241"/>
  <c r="AF241"/>
  <c r="AD241"/>
  <c r="AB241"/>
  <c r="X241"/>
  <c r="V241"/>
  <c r="T241"/>
  <c r="R241"/>
  <c r="P241"/>
  <c r="M241"/>
  <c r="K241"/>
  <c r="H241"/>
  <c r="H224"/>
  <c r="AH203" l="1"/>
  <c r="K196"/>
  <c r="K186" l="1"/>
  <c r="K166"/>
  <c r="F166"/>
  <c r="F167"/>
  <c r="AK144" l="1"/>
  <c r="G126" l="1"/>
  <c r="I126"/>
  <c r="L126"/>
  <c r="AO126"/>
  <c r="AN126"/>
  <c r="AM126"/>
  <c r="AL126"/>
  <c r="AJ126"/>
  <c r="AG126"/>
  <c r="AE126"/>
  <c r="AC126"/>
  <c r="Y126"/>
  <c r="W126"/>
  <c r="U126"/>
  <c r="S126"/>
  <c r="Q126"/>
  <c r="N126"/>
  <c r="L109" l="1"/>
  <c r="N109" l="1"/>
  <c r="I100"/>
  <c r="G100"/>
  <c r="N83"/>
  <c r="L83"/>
  <c r="L74"/>
  <c r="I74"/>
  <c r="I83"/>
  <c r="G83"/>
  <c r="AO64"/>
  <c r="L84" l="1"/>
  <c r="AN31" l="1"/>
  <c r="AN32" s="1"/>
  <c r="AL33"/>
  <c r="Y31"/>
  <c r="L23"/>
  <c r="N13" l="1"/>
  <c r="L13"/>
  <c r="AN285" l="1"/>
  <c r="AM285"/>
  <c r="AL285"/>
  <c r="AK285"/>
  <c r="AF285"/>
  <c r="AD285"/>
  <c r="AB285"/>
  <c r="X285"/>
  <c r="V285"/>
  <c r="T285"/>
  <c r="R285"/>
  <c r="P285"/>
  <c r="M285"/>
  <c r="K285"/>
  <c r="H285"/>
  <c r="F285"/>
  <c r="AN279" l="1"/>
  <c r="AM279"/>
  <c r="AL279"/>
  <c r="AK279"/>
  <c r="AH279"/>
  <c r="AF279"/>
  <c r="AD279"/>
  <c r="AB279"/>
  <c r="X279"/>
  <c r="V279"/>
  <c r="T279"/>
  <c r="R279"/>
  <c r="P279"/>
  <c r="M279"/>
  <c r="H279"/>
  <c r="F279"/>
  <c r="AN271" l="1"/>
  <c r="AM271"/>
  <c r="AL271"/>
  <c r="AK271"/>
  <c r="AH271"/>
  <c r="AF271"/>
  <c r="AD271"/>
  <c r="AB271"/>
  <c r="X271"/>
  <c r="V271"/>
  <c r="T271"/>
  <c r="R271"/>
  <c r="P271"/>
  <c r="M271"/>
  <c r="K271"/>
  <c r="H271"/>
  <c r="F271"/>
  <c r="AN252" l="1"/>
  <c r="AN251"/>
  <c r="AM252"/>
  <c r="AM251"/>
  <c r="AL252"/>
  <c r="AL251"/>
  <c r="AK252"/>
  <c r="AK254" s="1"/>
  <c r="AK251"/>
  <c r="AH251"/>
  <c r="AF252"/>
  <c r="AF254" s="1"/>
  <c r="AH261" s="1"/>
  <c r="AF251"/>
  <c r="AD252"/>
  <c r="AD251"/>
  <c r="AB252"/>
  <c r="AB251"/>
  <c r="X252"/>
  <c r="X251"/>
  <c r="V251"/>
  <c r="V252" s="1"/>
  <c r="T252"/>
  <c r="T251"/>
  <c r="R251"/>
  <c r="R252" s="1"/>
  <c r="P251"/>
  <c r="AB253"/>
  <c r="M224"/>
  <c r="K224"/>
  <c r="F224"/>
  <c r="R217"/>
  <c r="V217"/>
  <c r="X217"/>
  <c r="X224" s="1"/>
  <c r="P224"/>
  <c r="R224"/>
  <c r="T224"/>
  <c r="V224"/>
  <c r="AB224"/>
  <c r="AD224"/>
  <c r="AF224"/>
  <c r="AH224"/>
  <c r="AK224"/>
  <c r="AL224"/>
  <c r="AM224"/>
  <c r="AN231"/>
  <c r="V253"/>
  <c r="P252"/>
  <c r="X253"/>
  <c r="H254"/>
  <c r="M254"/>
  <c r="P254"/>
  <c r="AN214"/>
  <c r="AM214"/>
  <c r="AL214"/>
  <c r="AK214"/>
  <c r="AH214"/>
  <c r="AF214"/>
  <c r="AD214"/>
  <c r="AB214"/>
  <c r="X213"/>
  <c r="X214" s="1"/>
  <c r="V214"/>
  <c r="T214"/>
  <c r="R214"/>
  <c r="P214"/>
  <c r="M214"/>
  <c r="K214"/>
  <c r="H214"/>
  <c r="F214"/>
  <c r="H225" l="1"/>
  <c r="H231" s="1"/>
  <c r="M225"/>
  <c r="R225"/>
  <c r="R231" s="1"/>
  <c r="V225"/>
  <c r="V231" s="1"/>
  <c r="AD254"/>
  <c r="K225"/>
  <c r="AB254"/>
  <c r="T254"/>
  <c r="P253"/>
  <c r="K253"/>
  <c r="R253"/>
  <c r="AN254"/>
  <c r="P225"/>
  <c r="T225"/>
  <c r="T231" s="1"/>
  <c r="X225"/>
  <c r="X231" s="1"/>
  <c r="V254"/>
  <c r="F253"/>
  <c r="F254"/>
  <c r="F260" s="1"/>
  <c r="H253"/>
  <c r="R254"/>
  <c r="AK253"/>
  <c r="AL253"/>
  <c r="AL254" s="1"/>
  <c r="AM253"/>
  <c r="AN253"/>
  <c r="F225"/>
  <c r="F231" s="1"/>
  <c r="K254"/>
  <c r="T253"/>
  <c r="AD253"/>
  <c r="AF253"/>
  <c r="AH253"/>
  <c r="AH260" s="1"/>
  <c r="AM254"/>
  <c r="M231"/>
  <c r="K231"/>
  <c r="AL225"/>
  <c r="AL231" s="1"/>
  <c r="AH225"/>
  <c r="AH231" s="1"/>
  <c r="AD225"/>
  <c r="AD231" s="1"/>
  <c r="M253"/>
  <c r="AM225"/>
  <c r="AM231" s="1"/>
  <c r="AK225"/>
  <c r="AK231" s="1"/>
  <c r="AF225"/>
  <c r="AF231" s="1"/>
  <c r="AB225"/>
  <c r="AB231" s="1"/>
  <c r="P231"/>
  <c r="AN196" l="1"/>
  <c r="AM196"/>
  <c r="AL196"/>
  <c r="AK196"/>
  <c r="AH196"/>
  <c r="AF196"/>
  <c r="AD196"/>
  <c r="AB196"/>
  <c r="X196"/>
  <c r="T196"/>
  <c r="R196"/>
  <c r="M196"/>
  <c r="H196"/>
  <c r="F196"/>
  <c r="AN186" l="1"/>
  <c r="AM186"/>
  <c r="AL186"/>
  <c r="AK186"/>
  <c r="AH186"/>
  <c r="AF186"/>
  <c r="AD186"/>
  <c r="AB186"/>
  <c r="X186"/>
  <c r="T186"/>
  <c r="R186"/>
  <c r="P186"/>
  <c r="M186"/>
  <c r="H186"/>
  <c r="F186"/>
  <c r="X156" l="1"/>
  <c r="V156"/>
  <c r="T156"/>
  <c r="R156"/>
  <c r="P156"/>
  <c r="M156"/>
  <c r="K156"/>
  <c r="H156"/>
  <c r="F156"/>
  <c r="F169" s="1"/>
  <c r="I109" l="1"/>
  <c r="G109"/>
  <c r="O115"/>
  <c r="N100"/>
  <c r="L100"/>
  <c r="AO100" l="1"/>
  <c r="AN100"/>
  <c r="AM100"/>
  <c r="AL100"/>
  <c r="AJ100"/>
  <c r="AG100"/>
  <c r="AE100"/>
  <c r="AC100"/>
  <c r="Y100"/>
  <c r="W100"/>
  <c r="U100"/>
  <c r="S100"/>
  <c r="Q100"/>
  <c r="N110"/>
  <c r="G115"/>
  <c r="I115"/>
  <c r="I116" s="1"/>
  <c r="L115"/>
  <c r="L116" s="1"/>
  <c r="Q115"/>
  <c r="S115"/>
  <c r="S116" s="1"/>
  <c r="U115"/>
  <c r="U116" s="1"/>
  <c r="W115"/>
  <c r="Y115"/>
  <c r="Y116" s="1"/>
  <c r="AC115"/>
  <c r="AC116" s="1"/>
  <c r="AE115"/>
  <c r="AE116" s="1"/>
  <c r="AG115"/>
  <c r="AG116" s="1"/>
  <c r="AJ115"/>
  <c r="AK116" s="1"/>
  <c r="AL115"/>
  <c r="AL116" s="1"/>
  <c r="AM115"/>
  <c r="AM116" s="1"/>
  <c r="AN115"/>
  <c r="AO115"/>
  <c r="AP116" s="1"/>
  <c r="Q116"/>
  <c r="W116"/>
  <c r="AN116"/>
  <c r="AO83"/>
  <c r="AN83"/>
  <c r="AM83"/>
  <c r="AL83"/>
  <c r="AG83"/>
  <c r="AE83"/>
  <c r="AC83"/>
  <c r="Y83"/>
  <c r="W83"/>
  <c r="U83"/>
  <c r="S83"/>
  <c r="Q83"/>
  <c r="G74"/>
  <c r="N74"/>
  <c r="G45"/>
  <c r="I45"/>
  <c r="L45"/>
  <c r="N45"/>
  <c r="N23"/>
  <c r="I24"/>
  <c r="G24"/>
  <c r="G23"/>
  <c r="N24"/>
  <c r="O116" l="1"/>
  <c r="I110"/>
  <c r="G110"/>
  <c r="G116" s="1"/>
  <c r="AO84"/>
  <c r="AN84"/>
  <c r="AL84"/>
  <c r="AJ83"/>
  <c r="AE84"/>
  <c r="Y74"/>
  <c r="W84"/>
  <c r="U45"/>
  <c r="V286"/>
  <c r="H280"/>
  <c r="K280" l="1"/>
  <c r="H286"/>
  <c r="K286"/>
  <c r="Y84"/>
  <c r="M280"/>
  <c r="M286" s="1"/>
  <c r="R280"/>
  <c r="R286" s="1"/>
  <c r="AB280"/>
  <c r="AB286" s="1"/>
  <c r="AF280"/>
  <c r="AF286" s="1"/>
  <c r="AK280"/>
  <c r="AK286" s="1"/>
  <c r="AM280"/>
  <c r="AM286" s="1"/>
  <c r="F280"/>
  <c r="F286" s="1"/>
  <c r="P280"/>
  <c r="P286" s="1"/>
  <c r="X280"/>
  <c r="X286" s="1"/>
  <c r="AD280"/>
  <c r="AD286" s="1"/>
  <c r="AH280"/>
  <c r="AH286" s="1"/>
  <c r="AL280"/>
  <c r="AL286" s="1"/>
  <c r="AN280"/>
  <c r="AN286" s="1"/>
  <c r="T280"/>
  <c r="T286" s="1"/>
  <c r="M261"/>
  <c r="R261"/>
  <c r="V261"/>
  <c r="AB261"/>
  <c r="AF260"/>
  <c r="AK260"/>
  <c r="AL261"/>
  <c r="AM260"/>
  <c r="AN260"/>
  <c r="R260"/>
  <c r="AB260"/>
  <c r="AK261"/>
  <c r="AM261"/>
  <c r="AN261"/>
  <c r="H260"/>
  <c r="M260"/>
  <c r="K260"/>
  <c r="P260"/>
  <c r="T260"/>
  <c r="X260"/>
  <c r="AD260"/>
  <c r="V260"/>
  <c r="H261"/>
  <c r="P261"/>
  <c r="T261"/>
  <c r="X261"/>
  <c r="AD261"/>
  <c r="F261"/>
  <c r="K261"/>
  <c r="AF261" l="1"/>
  <c r="AL260"/>
  <c r="K203" l="1"/>
  <c r="V203"/>
  <c r="AB156"/>
  <c r="T197"/>
  <c r="R197"/>
  <c r="R203" s="1"/>
  <c r="V186"/>
  <c r="P196"/>
  <c r="P197" s="1"/>
  <c r="H197" l="1"/>
  <c r="H203" s="1"/>
  <c r="M197"/>
  <c r="P203"/>
  <c r="M203"/>
  <c r="F197"/>
  <c r="F203" s="1"/>
  <c r="X197"/>
  <c r="X203" s="1"/>
  <c r="T203"/>
  <c r="AB197"/>
  <c r="AB203" s="1"/>
  <c r="AD197"/>
  <c r="AD203" s="1"/>
  <c r="AH197"/>
  <c r="AL197"/>
  <c r="AL203" s="1"/>
  <c r="AN197"/>
  <c r="AN203" s="1"/>
  <c r="AF197"/>
  <c r="AF203" s="1"/>
  <c r="AK197"/>
  <c r="AK203" s="1"/>
  <c r="AM197"/>
  <c r="AM203" s="1"/>
  <c r="M166" l="1"/>
  <c r="X175"/>
  <c r="AN169"/>
  <c r="AN166"/>
  <c r="AN168" s="1"/>
  <c r="AM165"/>
  <c r="AM167" s="1"/>
  <c r="AM169" s="1"/>
  <c r="AL166"/>
  <c r="AL168" s="1"/>
  <c r="AK166"/>
  <c r="AK168" s="1"/>
  <c r="AK167"/>
  <c r="AK169" s="1"/>
  <c r="AH167"/>
  <c r="AH169" s="1"/>
  <c r="AH175" s="1"/>
  <c r="AH166"/>
  <c r="AH168" s="1"/>
  <c r="AF166"/>
  <c r="AF168" s="1"/>
  <c r="AF169" s="1"/>
  <c r="AD167"/>
  <c r="AD169" s="1"/>
  <c r="AD166"/>
  <c r="AD168" s="1"/>
  <c r="AB167"/>
  <c r="AB169" s="1"/>
  <c r="AB166"/>
  <c r="AB168" s="1"/>
  <c r="V167"/>
  <c r="V169" s="1"/>
  <c r="V166"/>
  <c r="V168" s="1"/>
  <c r="T167"/>
  <c r="T166"/>
  <c r="R168"/>
  <c r="R166"/>
  <c r="P167"/>
  <c r="P166"/>
  <c r="M167"/>
  <c r="K167"/>
  <c r="H167"/>
  <c r="H166"/>
  <c r="R169"/>
  <c r="F168"/>
  <c r="F175" s="1"/>
  <c r="M168" l="1"/>
  <c r="M175" s="1"/>
  <c r="AK175"/>
  <c r="AN175"/>
  <c r="R175"/>
  <c r="V175"/>
  <c r="AL175"/>
  <c r="AF175"/>
  <c r="AD175"/>
  <c r="P168"/>
  <c r="P175" s="1"/>
  <c r="T168"/>
  <c r="T175" s="1"/>
  <c r="K168"/>
  <c r="AB175"/>
  <c r="H168"/>
  <c r="H175" s="1"/>
  <c r="H169"/>
  <c r="K169"/>
  <c r="K175" s="1"/>
  <c r="M169"/>
  <c r="T169"/>
  <c r="P169"/>
  <c r="AM166"/>
  <c r="AM168" s="1"/>
  <c r="AM175" s="1"/>
  <c r="S45" l="1"/>
  <c r="U74"/>
  <c r="S74"/>
  <c r="Q74"/>
  <c r="I13"/>
  <c r="AO146" l="1"/>
  <c r="AN145"/>
  <c r="AM146"/>
  <c r="AL145"/>
  <c r="AK145"/>
  <c r="AK146" s="1"/>
  <c r="AG145"/>
  <c r="AE146"/>
  <c r="AC145"/>
  <c r="Y145"/>
  <c r="Y146" s="1"/>
  <c r="W145"/>
  <c r="U146"/>
  <c r="S145"/>
  <c r="Q146"/>
  <c r="L146"/>
  <c r="G136"/>
  <c r="Q145" l="1"/>
  <c r="AO145"/>
  <c r="L145"/>
  <c r="U145"/>
  <c r="AE145"/>
  <c r="AM145"/>
  <c r="S146"/>
  <c r="W146"/>
  <c r="AC146"/>
  <c r="AG146"/>
  <c r="AL146"/>
  <c r="AN146"/>
  <c r="N137" l="1"/>
  <c r="N139" s="1"/>
  <c r="N146" s="1"/>
  <c r="N136"/>
  <c r="N138" s="1"/>
  <c r="N145" s="1"/>
  <c r="I137"/>
  <c r="I136"/>
  <c r="I138" s="1"/>
  <c r="I145" s="1"/>
  <c r="G138"/>
  <c r="G145" s="1"/>
  <c r="I139" l="1"/>
  <c r="I146" s="1"/>
  <c r="G139"/>
  <c r="G146" s="1"/>
  <c r="AN90"/>
  <c r="AL90"/>
  <c r="AG90"/>
  <c r="AE90"/>
  <c r="AC90"/>
  <c r="Y90"/>
  <c r="W90"/>
  <c r="AN64"/>
  <c r="AM64"/>
  <c r="AL64"/>
  <c r="AJ64"/>
  <c r="AG64"/>
  <c r="AE64"/>
  <c r="Y64"/>
  <c r="W64"/>
  <c r="AO90" l="1"/>
  <c r="AM90"/>
  <c r="AJ90"/>
  <c r="U90"/>
  <c r="S90"/>
  <c r="Q90"/>
  <c r="G84"/>
  <c r="I84" l="1"/>
  <c r="I90" s="1"/>
  <c r="G90"/>
  <c r="N84"/>
  <c r="N90" s="1"/>
  <c r="L90"/>
  <c r="S13" l="1"/>
  <c r="S32"/>
  <c r="S55"/>
  <c r="S57" s="1"/>
  <c r="S56"/>
  <c r="S58" s="1"/>
  <c r="S64" s="1"/>
  <c r="AC56"/>
  <c r="AC55"/>
  <c r="U55"/>
  <c r="Q55"/>
  <c r="Q56"/>
  <c r="N56"/>
  <c r="N55"/>
  <c r="L55"/>
  <c r="I56"/>
  <c r="I55"/>
  <c r="G55"/>
  <c r="G56"/>
  <c r="S33" l="1"/>
  <c r="AO45"/>
  <c r="AN45"/>
  <c r="AM45"/>
  <c r="AL45"/>
  <c r="AJ45"/>
  <c r="AG45"/>
  <c r="AE45"/>
  <c r="AC45"/>
  <c r="Y45"/>
  <c r="W45"/>
  <c r="Q45"/>
  <c r="AO32"/>
  <c r="AO33" s="1"/>
  <c r="AN33"/>
  <c r="AM33"/>
  <c r="AL32"/>
  <c r="AJ33"/>
  <c r="AG33"/>
  <c r="AE33"/>
  <c r="AC33"/>
  <c r="Y32"/>
  <c r="Y33" s="1"/>
  <c r="W33"/>
  <c r="Q32"/>
  <c r="Q57" l="1"/>
  <c r="Q64" s="1"/>
  <c r="Q58"/>
  <c r="U58"/>
  <c r="U64" s="1"/>
  <c r="U57"/>
  <c r="AC57"/>
  <c r="AC58"/>
  <c r="AC64" s="1"/>
  <c r="G58"/>
  <c r="G57"/>
  <c r="G64" s="1"/>
  <c r="L58"/>
  <c r="L57"/>
  <c r="L64" s="1"/>
  <c r="Q33"/>
  <c r="W32"/>
  <c r="AC32"/>
  <c r="AE32"/>
  <c r="AG32"/>
  <c r="AJ32"/>
  <c r="AM32"/>
  <c r="I57"/>
  <c r="I58"/>
  <c r="I64" s="1"/>
  <c r="N58"/>
  <c r="N57"/>
  <c r="N64" s="1"/>
  <c r="U32"/>
  <c r="N25"/>
  <c r="N32" s="1"/>
  <c r="L24"/>
  <c r="I23"/>
  <c r="AO13"/>
  <c r="AN13"/>
  <c r="AM13"/>
  <c r="AL13"/>
  <c r="AJ13"/>
  <c r="AG13"/>
  <c r="AE13"/>
  <c r="AC13"/>
  <c r="Y13"/>
  <c r="W13"/>
  <c r="U13"/>
  <c r="U26" s="1"/>
  <c r="U33" s="1"/>
  <c r="Q13"/>
  <c r="G13"/>
  <c r="L25" l="1"/>
  <c r="L32" s="1"/>
  <c r="I25"/>
  <c r="I32" s="1"/>
  <c r="L26"/>
  <c r="L33" s="1"/>
  <c r="N26"/>
  <c r="N33" s="1"/>
  <c r="I26"/>
  <c r="I33" s="1"/>
  <c r="G25"/>
  <c r="G32" s="1"/>
  <c r="G26"/>
  <c r="G33" s="1"/>
  <c r="AN224"/>
</calcChain>
</file>

<file path=xl/sharedStrings.xml><?xml version="1.0" encoding="utf-8"?>
<sst xmlns="http://schemas.openxmlformats.org/spreadsheetml/2006/main" count="545" uniqueCount="222">
  <si>
    <t>Фрукт порционно/Яблоко</t>
  </si>
  <si>
    <t>ПР</t>
  </si>
  <si>
    <t>Батон нарезной</t>
  </si>
  <si>
    <t xml:space="preserve"> Кофейный напиток</t>
  </si>
  <si>
    <t>Какао с  молоком</t>
  </si>
  <si>
    <t>ПОЛДНИК</t>
  </si>
  <si>
    <t>Бутерброд  горячий с сыром</t>
  </si>
  <si>
    <t>Сок фруктовый</t>
  </si>
  <si>
    <t>Бананы</t>
  </si>
  <si>
    <t>ИТОГО ЗА ПОЛДНИК</t>
  </si>
  <si>
    <t>ИТОГО ЗА ДЕНЬ</t>
  </si>
  <si>
    <t>ИТОГО ЗА ДЕНЬ (ЗАМЕНА)</t>
  </si>
  <si>
    <t>Винигрет овощной с фасолью (ЗАМЕНА)</t>
  </si>
  <si>
    <t>Обед (полноценныйрационпитания)</t>
  </si>
  <si>
    <t>ряженка</t>
  </si>
  <si>
    <t>ватрушка из дрож.теста с повид.</t>
  </si>
  <si>
    <t>№р ец.</t>
  </si>
  <si>
    <t>Приемпищи,наименованиеблюда</t>
  </si>
  <si>
    <t>Масса порции</t>
  </si>
  <si>
    <t>Пищевые вещества(г)</t>
  </si>
  <si>
    <r>
      <rPr>
        <sz val="9"/>
        <rFont val="Times New Roman"/>
        <family val="1"/>
        <charset val="204"/>
      </rPr>
      <t>Энерге-
тическая ценность</t>
    </r>
  </si>
  <si>
    <t>Витамины(мг)</t>
  </si>
  <si>
    <t>Минеральные вещества(мг)</t>
  </si>
  <si>
    <t>Б</t>
  </si>
  <si>
    <t>Ж</t>
  </si>
  <si>
    <t>У</t>
  </si>
  <si>
    <t>B1</t>
  </si>
  <si>
    <t>В2</t>
  </si>
  <si>
    <t>C</t>
  </si>
  <si>
    <t>A</t>
  </si>
  <si>
    <t>D</t>
  </si>
  <si>
    <t>Ca</t>
  </si>
  <si>
    <t>P</t>
  </si>
  <si>
    <t>F</t>
  </si>
  <si>
    <t>Sе</t>
  </si>
  <si>
    <t>K</t>
  </si>
  <si>
    <t>I</t>
  </si>
  <si>
    <t>Mg</t>
  </si>
  <si>
    <t>Fe</t>
  </si>
  <si>
    <t>Завтрак</t>
  </si>
  <si>
    <t>Чай черный с лимоном</t>
  </si>
  <si>
    <t>Хлеб пшеничный</t>
  </si>
  <si>
    <t>ИтогозаЗавтрак</t>
  </si>
  <si>
    <t>Обед(полноценныйрационпитания)</t>
  </si>
  <si>
    <t>Салат изсвежих помидор и огурцов с луком заправленный растительным маслом</t>
  </si>
  <si>
    <t>Борщ со свежей капустой и картофелем на бульоне со смет.</t>
  </si>
  <si>
    <t>Хлеб ржано-пшеничный</t>
  </si>
  <si>
    <t>ИтогозаОбед (полноценныйрационпитания)</t>
  </si>
  <si>
    <t>Итогоза2приёмапищи</t>
  </si>
  <si>
    <r>
      <rPr>
        <sz val="9"/>
        <rFont val="Times New Roman"/>
        <family val="1"/>
        <charset val="204"/>
      </rPr>
      <t>Рацион:Общеобразовательныеорганизации                                                                                                                           четверг
Неделя:1</t>
    </r>
  </si>
  <si>
    <r>
      <rPr>
        <sz val="9"/>
        <rFont val="Times New Roman"/>
        <family val="1"/>
        <charset val="204"/>
      </rPr>
      <t>Сезон:осенне-весенний
Возраст:                                                                                   12-18лет</t>
    </r>
  </si>
  <si>
    <t>Компот из смеси сухофруктов С-витаминизированный</t>
  </si>
  <si>
    <t>пр</t>
  </si>
  <si>
    <t>Кондитерское изделие/Вафли</t>
  </si>
  <si>
    <t>бананы</t>
  </si>
  <si>
    <t>ИТОГО ПОЛДНИК</t>
  </si>
  <si>
    <t>Неделя:1</t>
  </si>
  <si>
    <t>пятница</t>
  </si>
  <si>
    <t>Сыр порционно</t>
  </si>
  <si>
    <t>Приложение8кСанПиН2.3./2.4.3590-20</t>
  </si>
  <si>
    <t xml:space="preserve">Обед </t>
  </si>
  <si>
    <t>ЙОГУРТ</t>
  </si>
  <si>
    <t>0.02</t>
  </si>
  <si>
    <t>Суп гороховый</t>
  </si>
  <si>
    <t>Печень по-строгановски</t>
  </si>
  <si>
    <t>салат картоф.с сол.огурц. И зел горошк (замена)</t>
  </si>
  <si>
    <t xml:space="preserve">Омлет натуральный </t>
  </si>
  <si>
    <t>ИТОГО  ПОЛДНИК</t>
  </si>
  <si>
    <t>ИТОГО ЗА ДЕНЬ ЗАМЕНА</t>
  </si>
  <si>
    <t>12-18лет</t>
  </si>
  <si>
    <t>Массап орции</t>
  </si>
  <si>
    <t>Пищевыевещества(г)</t>
  </si>
  <si>
    <r>
      <rPr>
        <sz val="9"/>
        <rFont val="Times New Roman"/>
        <family val="1"/>
        <charset val="204"/>
      </rPr>
      <t>Энерге-
тическая
ценность (ккал)</t>
    </r>
  </si>
  <si>
    <t>Минеральныевещества(мг)</t>
  </si>
  <si>
    <t>Салат из свежих помидор и огурцов с луком заправленный растительным маслом</t>
  </si>
  <si>
    <t>Борщ"Сибирский" с фасолью на бульоне</t>
  </si>
  <si>
    <t>Макаронные изделия отварные с маслом сливочным</t>
  </si>
  <si>
    <t>Хлебржано-пшеничный</t>
  </si>
  <si>
    <t>Хлебпшеничный</t>
  </si>
  <si>
    <t>ИтогозаОбед(полноценныйрационпитания)</t>
  </si>
  <si>
    <t>Неделя:2Возраст:</t>
  </si>
  <si>
    <t>вторник                                                                                      Сезон:осенне-весенний</t>
  </si>
  <si>
    <r>
      <rPr>
        <sz val="9"/>
        <rFont val="Times New Roman"/>
        <family val="1"/>
      </rPr>
      <t>№р ец.</t>
    </r>
  </si>
  <si>
    <r>
      <rPr>
        <sz val="9"/>
        <rFont val="Times New Roman"/>
        <family val="1"/>
      </rPr>
      <t>Приемпищи,наименованиеблюда</t>
    </r>
  </si>
  <si>
    <r>
      <rPr>
        <sz val="9"/>
        <rFont val="Times New Roman"/>
        <family val="1"/>
      </rPr>
      <t>Масса порции</t>
    </r>
  </si>
  <si>
    <r>
      <rPr>
        <sz val="9"/>
        <rFont val="Times New Roman"/>
        <family val="1"/>
      </rPr>
      <t>Пищевые вещества(г)</t>
    </r>
  </si>
  <si>
    <r>
      <rPr>
        <sz val="9"/>
        <rFont val="Times New Roman"/>
        <family val="1"/>
      </rPr>
      <t>Энерге- тическая ценность
(ккал)</t>
    </r>
  </si>
  <si>
    <r>
      <rPr>
        <sz val="9"/>
        <rFont val="Times New Roman"/>
        <family val="1"/>
      </rPr>
      <t>Витамины(мг)</t>
    </r>
  </si>
  <si>
    <r>
      <rPr>
        <sz val="9"/>
        <rFont val="Times New Roman"/>
        <family val="1"/>
      </rPr>
      <t>Минеральные вещества(мг)</t>
    </r>
  </si>
  <si>
    <r>
      <rPr>
        <sz val="9"/>
        <rFont val="Times New Roman"/>
        <family val="1"/>
      </rPr>
      <t>Б</t>
    </r>
  </si>
  <si>
    <r>
      <rPr>
        <sz val="9"/>
        <rFont val="Times New Roman"/>
        <family val="1"/>
      </rPr>
      <t>Ж</t>
    </r>
  </si>
  <si>
    <r>
      <rPr>
        <sz val="9"/>
        <rFont val="Times New Roman"/>
        <family val="1"/>
      </rPr>
      <t>У</t>
    </r>
  </si>
  <si>
    <r>
      <rPr>
        <sz val="9"/>
        <rFont val="Times New Roman"/>
        <family val="1"/>
      </rPr>
      <t>B1</t>
    </r>
  </si>
  <si>
    <r>
      <rPr>
        <sz val="9"/>
        <rFont val="Times New Roman"/>
        <family val="1"/>
      </rPr>
      <t>В2</t>
    </r>
  </si>
  <si>
    <r>
      <rPr>
        <sz val="9"/>
        <rFont val="Times New Roman"/>
        <family val="1"/>
      </rPr>
      <t>C</t>
    </r>
  </si>
  <si>
    <r>
      <rPr>
        <sz val="9"/>
        <rFont val="Times New Roman"/>
        <family val="1"/>
      </rPr>
      <t>A</t>
    </r>
  </si>
  <si>
    <r>
      <rPr>
        <sz val="9"/>
        <rFont val="Times New Roman"/>
        <family val="1"/>
      </rPr>
      <t>D</t>
    </r>
  </si>
  <si>
    <r>
      <rPr>
        <sz val="9"/>
        <rFont val="Times New Roman"/>
        <family val="1"/>
      </rPr>
      <t>Ca</t>
    </r>
  </si>
  <si>
    <r>
      <rPr>
        <sz val="9"/>
        <rFont val="Times New Roman"/>
        <family val="1"/>
      </rPr>
      <t>P</t>
    </r>
  </si>
  <si>
    <r>
      <rPr>
        <sz val="9"/>
        <rFont val="Times New Roman"/>
        <family val="1"/>
      </rPr>
      <t>F</t>
    </r>
  </si>
  <si>
    <r>
      <rPr>
        <sz val="9"/>
        <rFont val="Times New Roman"/>
        <family val="1"/>
      </rPr>
      <t>Sе</t>
    </r>
  </si>
  <si>
    <r>
      <rPr>
        <sz val="9"/>
        <rFont val="Times New Roman"/>
        <family val="1"/>
      </rPr>
      <t>K</t>
    </r>
  </si>
  <si>
    <r>
      <rPr>
        <sz val="9"/>
        <rFont val="Times New Roman"/>
        <family val="1"/>
      </rPr>
      <t>I</t>
    </r>
  </si>
  <si>
    <r>
      <rPr>
        <sz val="9"/>
        <rFont val="Times New Roman"/>
        <family val="1"/>
      </rPr>
      <t>Mg</t>
    </r>
  </si>
  <si>
    <r>
      <rPr>
        <sz val="9"/>
        <rFont val="Times New Roman"/>
        <family val="1"/>
      </rPr>
      <t>Fe</t>
    </r>
  </si>
  <si>
    <r>
      <rPr>
        <sz val="9"/>
        <rFont val="Times New Roman"/>
        <family val="1"/>
      </rPr>
      <t>Хлебржано-пшеничный</t>
    </r>
  </si>
  <si>
    <r>
      <rPr>
        <sz val="9"/>
        <rFont val="Times New Roman"/>
        <family val="1"/>
      </rPr>
      <t>Хлебпшеничный</t>
    </r>
  </si>
  <si>
    <r>
      <rPr>
        <sz val="9"/>
        <rFont val="Times New Roman"/>
        <family val="1"/>
      </rPr>
      <t>ИтогозаОбед (полноценныйрационпитания)</t>
    </r>
  </si>
  <si>
    <r>
      <rPr>
        <sz val="9"/>
        <rFont val="Times New Roman"/>
        <family val="1"/>
      </rPr>
      <t>Итогоза2приёмапищи</t>
    </r>
  </si>
  <si>
    <r>
      <rPr>
        <sz val="9"/>
        <rFont val="Times New Roman"/>
        <family val="1"/>
      </rPr>
      <t>Итогоза2приемапищи (замена)</t>
    </r>
  </si>
  <si>
    <t>Сезон:осенне-весенний
Возраст:                                                                                   12-18лет</t>
  </si>
  <si>
    <t>Итого полдник</t>
  </si>
  <si>
    <t>Итого за день</t>
  </si>
  <si>
    <t>Гастрономия/Сыр порционно</t>
  </si>
  <si>
    <t>Каша молочная пшенная с маслом сливочным</t>
  </si>
  <si>
    <t>Какао с молоком</t>
  </si>
  <si>
    <r>
      <rPr>
        <sz val="9"/>
        <rFont val="Times New Roman"/>
        <family val="1"/>
        <charset val="204"/>
      </rPr>
      <t>Энерге- тическая ценность
(ккал)</t>
    </r>
  </si>
  <si>
    <t>Полдник</t>
  </si>
  <si>
    <t>Щи и зсвежей капусты на бульоне со сметаной</t>
  </si>
  <si>
    <t>250/10</t>
  </si>
  <si>
    <t>четверг                                                                                       Сезон:осенне-весенний
Неделя:2                                                                                                     Возраст:</t>
  </si>
  <si>
    <t>Салат из свежих овощей "Ассорти" заправленный растительным маслом</t>
  </si>
  <si>
    <t>Компот из сухофруктов</t>
  </si>
  <si>
    <r>
      <rPr>
        <sz val="9"/>
        <rFont val="Times New Roman"/>
        <family val="1"/>
        <charset val="204"/>
      </rPr>
      <t>пятница                                                                                      Сезон:осенне-весенний
Неделя: 2           Возраст:</t>
    </r>
  </si>
  <si>
    <t>бутерброд горячий с сыром</t>
  </si>
  <si>
    <t xml:space="preserve">Салат Витаминный </t>
  </si>
  <si>
    <r>
      <rPr>
        <sz val="9"/>
        <rFont val="Times New Roman"/>
        <family val="1"/>
        <charset val="204"/>
      </rPr>
      <t>Рацион:Общеобразовательныеорганизации                                                                                                                          вторник
Неделя:1</t>
    </r>
  </si>
  <si>
    <r>
      <rPr>
        <sz val="9"/>
        <rFont val="Times New Roman"/>
        <family val="1"/>
        <charset val="204"/>
      </rPr>
      <t>Сезон:                осенне-весенний
Возраст:                                                                                   12-18лет</t>
    </r>
  </si>
  <si>
    <r>
      <rPr>
        <sz val="9"/>
        <rFont val="Times New Roman"/>
        <family val="1"/>
        <charset val="204"/>
      </rPr>
      <t>Энерге-
тическая ценность
(ккал)</t>
    </r>
  </si>
  <si>
    <t>693,08/303.16</t>
  </si>
  <si>
    <t>Щи из свежей капусты на бульоне со сметаной</t>
  </si>
  <si>
    <t>Картофельное пюре с маслом сливочным</t>
  </si>
  <si>
    <t>ИтогозаОбед (замена)</t>
  </si>
  <si>
    <t>Итогоза2приемапищи(замена)</t>
  </si>
  <si>
    <r>
      <rPr>
        <sz val="9"/>
        <rFont val="Times New Roman"/>
        <family val="1"/>
      </rPr>
      <t>Итогообед (зимнийпериод)</t>
    </r>
  </si>
  <si>
    <r>
      <rPr>
        <sz val="9"/>
        <rFont val="Times New Roman"/>
        <family val="1"/>
      </rPr>
      <t>Неделя:1</t>
    </r>
  </si>
  <si>
    <r>
      <rPr>
        <sz val="9"/>
        <rFont val="Times New Roman"/>
        <family val="1"/>
      </rPr>
      <t>понедельник</t>
    </r>
  </si>
  <si>
    <r>
      <rPr>
        <sz val="9"/>
        <rFont val="Times New Roman"/>
        <family val="1"/>
      </rPr>
      <t>Сезон:                осенне-весенний
Возраст:                                                                                   12-18лет</t>
    </r>
  </si>
  <si>
    <r>
      <rPr>
        <sz val="9"/>
        <rFont val="Times New Roman"/>
        <family val="1"/>
      </rPr>
      <t>250/10</t>
    </r>
  </si>
  <si>
    <r>
      <rPr>
        <sz val="9"/>
        <rFont val="Times New Roman"/>
        <family val="1"/>
      </rPr>
      <t>Хлеб пшеничный</t>
    </r>
  </si>
  <si>
    <r>
      <rPr>
        <vertAlign val="superscript"/>
        <sz val="9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Times New Roman"/>
        <family val="1"/>
      </rPr>
      <t>Приложение2к СанПиН2.3/2.4.3590-20</t>
    </r>
  </si>
  <si>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vertAlign val="superscript"/>
        <sz val="6"/>
        <rFont val="Times New Roman"/>
        <family val="1"/>
      </rPr>
      <t>Приложение2к СанПиН2.3/2.4.3590-20</t>
    </r>
  </si>
  <si>
    <t>0.8</t>
  </si>
  <si>
    <t>сок фруктовый</t>
  </si>
  <si>
    <t>Суп картофельный с клецками на бульоне</t>
  </si>
  <si>
    <t xml:space="preserve">Салат свекольный с зеленым горошком </t>
  </si>
  <si>
    <t>Рыба  запеченная в сметанном соусе</t>
  </si>
  <si>
    <t>Рыба  запеченная с овощами и сыром</t>
  </si>
  <si>
    <t>Рассольник Ленинградский со сметаной</t>
  </si>
  <si>
    <t>Запеканка творожная со сгущ. молоком</t>
  </si>
  <si>
    <t>Компот из смеси сухофруктов С-
витаминизированный</t>
  </si>
  <si>
    <t>Фрукт/апельсин</t>
  </si>
  <si>
    <t>среда 2 неделя                                                                         Сезон:осенне-
весенний                                                          Возраст:</t>
  </si>
  <si>
    <t xml:space="preserve">Компот из смеси сухофруктов    </t>
  </si>
  <si>
    <t xml:space="preserve">  </t>
  </si>
  <si>
    <t>Каша молочная рисовая жидкая</t>
  </si>
  <si>
    <t>Пудинг из творога, запеченный со сгущенным молоком</t>
  </si>
  <si>
    <t>Яйцо отварное</t>
  </si>
  <si>
    <t>Обед (полноценный рацион питания)</t>
  </si>
  <si>
    <t>Итогоза Обед (полноценный рацион питания)</t>
  </si>
  <si>
    <t>Итого за Обед (замена)</t>
  </si>
  <si>
    <t>Итогоза 2 приёма пищи</t>
  </si>
  <si>
    <t>Итогоза 2 приема пищи (замена)</t>
  </si>
  <si>
    <t>Фрукт/апельсин/ яблоко</t>
  </si>
  <si>
    <t>Салат из свежих овощей "Ассорти" запрввлен. Раст.масл</t>
  </si>
  <si>
    <t>Рацион:Общеобразовательныеорганизации                                                                                                                             среда
Неделя:1</t>
  </si>
  <si>
    <t>180 /20</t>
  </si>
  <si>
    <t>Итого за Завтрак</t>
  </si>
  <si>
    <t>Суп картофельный с вермишелью</t>
  </si>
  <si>
    <t>Рагу из птицы совощами по домашнему</t>
  </si>
  <si>
    <t>Кондитерское изделие/Конфеты глазированные</t>
  </si>
  <si>
    <t>Салат из свеклы с сыром заправленный маслом
Растительным</t>
  </si>
  <si>
    <t>Батон нарезной с масл. Сливочн.</t>
  </si>
  <si>
    <t>80\10</t>
  </si>
  <si>
    <t>Итого за Обед (полноценный рацион питания)</t>
  </si>
  <si>
    <t>Итого завтрак</t>
  </si>
  <si>
    <t>Салат из белокачанной каусты  с морковью</t>
  </si>
  <si>
    <t>Салат из свеклы с растительным маслом (замена)</t>
  </si>
  <si>
    <t>Макаронныеизделия отварные с маслом сливочным</t>
  </si>
  <si>
    <t>Салат картофельный с кукурузой и морковью</t>
  </si>
  <si>
    <t xml:space="preserve">Винегрет овощной </t>
  </si>
  <si>
    <t>Салат из белокачанной капусты с огурцом</t>
  </si>
  <si>
    <t>Йогурт</t>
  </si>
  <si>
    <t>Итого за 2 приёма пищи (замена)</t>
  </si>
  <si>
    <t>Итого за  2 приёма пищи</t>
  </si>
  <si>
    <t>180/20</t>
  </si>
  <si>
    <t>Птица, запеченная порционная</t>
  </si>
  <si>
    <t>Рыба запеченная под омлетом</t>
  </si>
  <si>
    <t>Салат из свеклы заправленный растительным маслом (замена)</t>
  </si>
  <si>
    <t>Салат из белокачанной капусты, огурцов и перца растительным маслом</t>
  </si>
  <si>
    <t>Жаркое по домашнему</t>
  </si>
  <si>
    <t>Булочка веснушка</t>
  </si>
  <si>
    <t>Каша гречневая молочная с маслом сливочным</t>
  </si>
  <si>
    <t>Запеканка из печени с рисом со слив.маслом</t>
  </si>
  <si>
    <t>220\10</t>
  </si>
  <si>
    <t>Итогоза Завтрак</t>
  </si>
  <si>
    <t>Итого за Обед (зимний период)</t>
  </si>
  <si>
    <t>Итого за 2 приёма пищи</t>
  </si>
  <si>
    <t>Приемпищи, наименование блюда</t>
  </si>
  <si>
    <t>Кофейныйнапиток</t>
  </si>
  <si>
    <t xml:space="preserve"> Меню
для организации двухразового горячего питания обучающихся в «ОГКОУ Школа №19» г.Ульяновска
Ульяновск, 2024</t>
  </si>
  <si>
    <t>Каша овсяная (геркулесовая) жидкая</t>
  </si>
  <si>
    <t>Суп овощной "Летний"  на бульоне</t>
  </si>
  <si>
    <t>Голубцы ленивые в томатном соусе</t>
  </si>
  <si>
    <t>54-3М-2020</t>
  </si>
  <si>
    <t>Кисель фруктовый</t>
  </si>
  <si>
    <t>Кондитерское изделие/Вафли/печенье</t>
  </si>
  <si>
    <t>Котлета мясная</t>
  </si>
  <si>
    <t>Каша гороховая</t>
  </si>
  <si>
    <t>Гуляш говяжий</t>
  </si>
  <si>
    <t>54-2м-2020</t>
  </si>
  <si>
    <t>Понедельник                                                                                         Сезон:осенне-весенний Неделя:2 Возраст:</t>
  </si>
  <si>
    <t>Кондитерские изделия /конфеты</t>
  </si>
  <si>
    <t>Каша молочная манная жидкая с маслом сливочным</t>
  </si>
  <si>
    <t>Суп с рисом с томатм</t>
  </si>
  <si>
    <t>Фрукт порционно/Яблоко/Апельсин</t>
  </si>
  <si>
    <t>Обед (полноценный рационпитания)</t>
  </si>
  <si>
    <t>Обед(полноценный рацион питания)</t>
  </si>
  <si>
    <t>Кондитерское изделие/Печенье</t>
  </si>
  <si>
    <t>Кондитерское изделие/печенье</t>
  </si>
  <si>
    <t>Запеканка рыбная</t>
  </si>
  <si>
    <t>Булочка "Творожная"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</si>
</sst>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28">
    <font>
      <sz val="10"/>
      <color rgb="FF000000"/>
      <name val="Times New Roman"/>
      <charset val="204"/>
    </font>
    <font>
      <sz val="6"/>
      <name val="Times New Roman"/>
      <family val="1"/>
      <charset val="204"/>
    </font>
    <font>
      <b/>
      <sz val="14"/>
      <name val="Times New Roman"/>
      <family val="1"/>
    </font>
    <font>
      <sz val="6"/>
      <name val="Times New Roman"/>
      <family val="1"/>
    </font>
    <font>
      <vertAlign val="superscript"/>
      <sz val="6"/>
      <name val="Times New Roman"/>
      <family val="1"/>
    </font>
    <font>
      <sz val="9"/>
      <color rgb="FF000000"/>
      <name val="Times New Roman"/>
      <family val="2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C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FF0000"/>
      <name val="Times New Roman"/>
      <family val="2"/>
    </font>
    <font>
      <sz val="9"/>
      <name val="Times New Roman"/>
      <family val="1"/>
    </font>
    <font>
      <sz val="9"/>
      <name val="Times New Roman"/>
      <family val="2"/>
    </font>
    <font>
      <sz val="9"/>
      <name val="Calibri"/>
      <family val="2"/>
      <charset val="204"/>
      <scheme val="minor"/>
    </font>
    <font>
      <sz val="9"/>
      <color rgb="FF000000"/>
      <name val="Calibri"/>
      <family val="2"/>
    </font>
    <font>
      <vertAlign val="superscript"/>
      <sz val="9"/>
      <name val="Times New Roman"/>
      <family val="1"/>
    </font>
    <font>
      <sz val="9"/>
      <color theme="1"/>
      <name val="Times New Roman"/>
      <family val="2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8">
    <xf numFmtId="0" fontId="0" fillId="0" borderId="0" xfId="0" applyFill="1" applyBorder="1" applyAlignment="1">
      <alignment horizontal="left" vertical="top"/>
    </xf>
    <xf numFmtId="2" fontId="5" fillId="0" borderId="1" xfId="0" applyNumberFormat="1" applyFont="1" applyFill="1" applyBorder="1" applyAlignment="1">
      <alignment horizontal="center" vertical="top" shrinkToFi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1" xfId="0" applyNumberFormat="1" applyFont="1" applyFill="1" applyBorder="1" applyAlignment="1">
      <alignment horizontal="right" vertical="top" indent="1" shrinkToFi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 wrapText="1"/>
    </xf>
    <xf numFmtId="2" fontId="10" fillId="0" borderId="13" xfId="0" applyNumberFormat="1" applyFont="1" applyFill="1" applyBorder="1" applyAlignment="1">
      <alignment horizontal="center" vertical="top" shrinkToFit="1"/>
    </xf>
    <xf numFmtId="0" fontId="6" fillId="0" borderId="1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top" shrinkToFit="1"/>
    </xf>
    <xf numFmtId="0" fontId="6" fillId="0" borderId="21" xfId="0" applyFont="1" applyFill="1" applyBorder="1" applyAlignment="1">
      <alignment horizontal="left" vertical="top" wrapText="1"/>
    </xf>
    <xf numFmtId="2" fontId="5" fillId="0" borderId="13" xfId="0" applyNumberFormat="1" applyFont="1" applyFill="1" applyBorder="1" applyAlignment="1">
      <alignment horizontal="center" vertical="top" shrinkToFit="1"/>
    </xf>
    <xf numFmtId="1" fontId="15" fillId="0" borderId="1" xfId="0" applyNumberFormat="1" applyFont="1" applyFill="1" applyBorder="1" applyAlignment="1">
      <alignment horizontal="center" vertical="top" shrinkToFit="1"/>
    </xf>
    <xf numFmtId="2" fontId="10" fillId="0" borderId="2" xfId="0" applyNumberFormat="1" applyFont="1" applyFill="1" applyBorder="1" applyAlignment="1">
      <alignment horizontal="center" vertical="top" shrinkToFit="1"/>
    </xf>
    <xf numFmtId="1" fontId="10" fillId="0" borderId="10" xfId="0" applyNumberFormat="1" applyFont="1" applyFill="1" applyBorder="1" applyAlignment="1">
      <alignment horizontal="right" vertical="top" indent="1" shrinkToFit="1"/>
    </xf>
    <xf numFmtId="1" fontId="10" fillId="0" borderId="12" xfId="0" applyNumberFormat="1" applyFont="1" applyFill="1" applyBorder="1" applyAlignment="1">
      <alignment horizontal="right" vertical="top" indent="1" shrinkToFit="1"/>
    </xf>
    <xf numFmtId="0" fontId="6" fillId="0" borderId="1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top" wrapText="1" indent="2"/>
    </xf>
    <xf numFmtId="0" fontId="10" fillId="0" borderId="0" xfId="0" applyFont="1" applyFill="1" applyBorder="1" applyAlignment="1">
      <alignment horizontal="left" wrapText="1"/>
    </xf>
    <xf numFmtId="2" fontId="10" fillId="0" borderId="1" xfId="0" applyNumberFormat="1" applyFont="1" applyFill="1" applyBorder="1" applyAlignment="1">
      <alignment horizontal="center" vertical="top" shrinkToFit="1"/>
    </xf>
    <xf numFmtId="164" fontId="10" fillId="0" borderId="1" xfId="0" applyNumberFormat="1" applyFont="1" applyFill="1" applyBorder="1" applyAlignment="1">
      <alignment horizontal="center" vertical="top" shrinkToFit="1"/>
    </xf>
    <xf numFmtId="2" fontId="10" fillId="0" borderId="1" xfId="0" applyNumberFormat="1" applyFont="1" applyFill="1" applyBorder="1" applyAlignment="1">
      <alignment horizontal="right" vertical="top" indent="1" shrinkToFit="1"/>
    </xf>
    <xf numFmtId="2" fontId="10" fillId="0" borderId="10" xfId="0" applyNumberFormat="1" applyFont="1" applyFill="1" applyBorder="1" applyAlignment="1">
      <alignment horizontal="left" vertical="top" indent="1" shrinkToFit="1"/>
    </xf>
    <xf numFmtId="2" fontId="10" fillId="0" borderId="12" xfId="0" applyNumberFormat="1" applyFont="1" applyFill="1" applyBorder="1" applyAlignment="1">
      <alignment horizontal="left" vertical="top" indent="1" shrinkToFit="1"/>
    </xf>
    <xf numFmtId="2" fontId="10" fillId="0" borderId="1" xfId="0" applyNumberFormat="1" applyFont="1" applyFill="1" applyBorder="1" applyAlignment="1">
      <alignment horizontal="right" vertical="center" indent="2" shrinkToFit="1"/>
    </xf>
    <xf numFmtId="2" fontId="10" fillId="0" borderId="1" xfId="0" applyNumberFormat="1" applyFont="1" applyFill="1" applyBorder="1" applyAlignment="1">
      <alignment horizontal="center" vertical="center" shrinkToFit="1"/>
    </xf>
    <xf numFmtId="165" fontId="10" fillId="0" borderId="1" xfId="0" applyNumberFormat="1" applyFont="1" applyFill="1" applyBorder="1" applyAlignment="1">
      <alignment horizontal="right" vertical="center" indent="1" shrinkToFit="1"/>
    </xf>
    <xf numFmtId="164" fontId="10" fillId="0" borderId="1" xfId="0" applyNumberFormat="1" applyFont="1" applyFill="1" applyBorder="1" applyAlignment="1">
      <alignment horizontal="center" vertical="center" shrinkToFit="1"/>
    </xf>
    <xf numFmtId="165" fontId="10" fillId="0" borderId="1" xfId="0" applyNumberFormat="1" applyFont="1" applyFill="1" applyBorder="1" applyAlignment="1">
      <alignment horizontal="right" vertical="top" indent="1" shrinkToFit="1"/>
    </xf>
    <xf numFmtId="0" fontId="6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right" vertical="top" indent="1" shrinkToFit="1"/>
    </xf>
    <xf numFmtId="164" fontId="5" fillId="0" borderId="1" xfId="0" applyNumberFormat="1" applyFont="1" applyFill="1" applyBorder="1" applyAlignment="1">
      <alignment horizontal="center" vertical="top" shrinkToFit="1"/>
    </xf>
    <xf numFmtId="165" fontId="5" fillId="0" borderId="1" xfId="0" applyNumberFormat="1" applyFont="1" applyFill="1" applyBorder="1" applyAlignment="1">
      <alignment horizontal="right" vertical="top" indent="1" shrinkToFit="1"/>
    </xf>
    <xf numFmtId="2" fontId="17" fillId="0" borderId="1" xfId="0" applyNumberFormat="1" applyFont="1" applyFill="1" applyBorder="1" applyAlignment="1">
      <alignment horizontal="left" vertical="top" shrinkToFit="1"/>
    </xf>
    <xf numFmtId="2" fontId="5" fillId="0" borderId="1" xfId="0" applyNumberFormat="1" applyFont="1" applyFill="1" applyBorder="1" applyAlignment="1">
      <alignment horizontal="right" vertical="top" indent="1" shrinkToFit="1"/>
    </xf>
    <xf numFmtId="2" fontId="5" fillId="0" borderId="39" xfId="0" applyNumberFormat="1" applyFont="1" applyFill="1" applyBorder="1" applyAlignment="1">
      <alignment horizontal="right" vertical="top" indent="1" shrinkToFit="1"/>
    </xf>
    <xf numFmtId="0" fontId="16" fillId="0" borderId="21" xfId="0" applyFont="1" applyFill="1" applyBorder="1" applyAlignment="1">
      <alignment horizontal="left" vertical="top" wrapText="1"/>
    </xf>
    <xf numFmtId="1" fontId="5" fillId="0" borderId="21" xfId="0" applyNumberFormat="1" applyFont="1" applyFill="1" applyBorder="1" applyAlignment="1">
      <alignment horizontal="center" vertical="top" shrinkToFit="1"/>
    </xf>
    <xf numFmtId="1" fontId="5" fillId="0" borderId="37" xfId="0" applyNumberFormat="1" applyFont="1" applyFill="1" applyBorder="1" applyAlignment="1">
      <alignment horizontal="center" vertical="top" shrinkToFit="1"/>
    </xf>
    <xf numFmtId="164" fontId="5" fillId="0" borderId="40" xfId="0" applyNumberFormat="1" applyFont="1" applyFill="1" applyBorder="1" applyAlignment="1">
      <alignment horizontal="center" vertical="top" shrinkToFit="1"/>
    </xf>
    <xf numFmtId="165" fontId="5" fillId="0" borderId="40" xfId="0" applyNumberFormat="1" applyFont="1" applyFill="1" applyBorder="1" applyAlignment="1">
      <alignment horizontal="right" vertical="top" indent="1" shrinkToFit="1"/>
    </xf>
    <xf numFmtId="0" fontId="10" fillId="0" borderId="36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horizontal="right" vertical="top" indent="1" shrinkToFit="1"/>
    </xf>
    <xf numFmtId="2" fontId="19" fillId="0" borderId="12" xfId="0" applyNumberFormat="1" applyFont="1" applyFill="1" applyBorder="1" applyAlignment="1">
      <alignment horizontal="left" vertical="top" shrinkToFit="1"/>
    </xf>
    <xf numFmtId="0" fontId="6" fillId="0" borderId="8" xfId="0" applyFont="1" applyFill="1" applyBorder="1" applyAlignment="1">
      <alignment horizontal="left" vertical="top" wrapText="1"/>
    </xf>
    <xf numFmtId="2" fontId="5" fillId="0" borderId="13" xfId="0" applyNumberFormat="1" applyFont="1" applyFill="1" applyBorder="1" applyAlignment="1">
      <alignment horizontal="left" vertical="top" indent="1" shrinkToFit="1"/>
    </xf>
    <xf numFmtId="2" fontId="5" fillId="0" borderId="13" xfId="0" applyNumberFormat="1" applyFont="1" applyFill="1" applyBorder="1" applyAlignment="1">
      <alignment horizontal="right" vertical="top" indent="1" shrinkToFit="1"/>
    </xf>
    <xf numFmtId="2" fontId="10" fillId="0" borderId="2" xfId="0" applyNumberFormat="1" applyFont="1" applyFill="1" applyBorder="1" applyAlignment="1">
      <alignment horizontal="right" vertical="top" indent="1" shrinkToFit="1"/>
    </xf>
    <xf numFmtId="2" fontId="10" fillId="0" borderId="13" xfId="0" applyNumberFormat="1" applyFont="1" applyFill="1" applyBorder="1" applyAlignment="1">
      <alignment horizontal="right" vertical="top" indent="1" shrinkToFit="1"/>
    </xf>
    <xf numFmtId="0" fontId="6" fillId="0" borderId="16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165" fontId="10" fillId="0" borderId="1" xfId="0" applyNumberFormat="1" applyFont="1" applyFill="1" applyBorder="1" applyAlignment="1">
      <alignment horizontal="center" vertical="top" shrinkToFit="1"/>
    </xf>
    <xf numFmtId="2" fontId="10" fillId="0" borderId="3" xfId="0" applyNumberFormat="1" applyFont="1" applyFill="1" applyBorder="1" applyAlignment="1">
      <alignment horizontal="center" vertical="center" shrinkToFit="1"/>
    </xf>
    <xf numFmtId="165" fontId="10" fillId="0" borderId="1" xfId="0" applyNumberFormat="1" applyFont="1" applyFill="1" applyBorder="1" applyAlignment="1">
      <alignment horizontal="center" vertical="center" shrinkToFit="1"/>
    </xf>
    <xf numFmtId="164" fontId="10" fillId="0" borderId="0" xfId="0" applyNumberFormat="1" applyFont="1" applyFill="1" applyBorder="1" applyAlignment="1">
      <alignment horizontal="right" vertical="top" indent="1" shrinkToFit="1"/>
    </xf>
    <xf numFmtId="164" fontId="10" fillId="0" borderId="2" xfId="0" applyNumberFormat="1" applyFont="1" applyFill="1" applyBorder="1" applyAlignment="1">
      <alignment horizontal="center" vertical="top" shrinkToFit="1"/>
    </xf>
    <xf numFmtId="164" fontId="10" fillId="0" borderId="13" xfId="0" applyNumberFormat="1" applyFont="1" applyFill="1" applyBorder="1" applyAlignment="1">
      <alignment horizontal="center" vertical="top" shrinkToFit="1"/>
    </xf>
    <xf numFmtId="164" fontId="10" fillId="0" borderId="13" xfId="0" applyNumberFormat="1" applyFont="1" applyFill="1" applyBorder="1" applyAlignment="1">
      <alignment horizontal="right" vertical="top" indent="1" shrinkToFit="1"/>
    </xf>
    <xf numFmtId="164" fontId="5" fillId="0" borderId="13" xfId="0" applyNumberFormat="1" applyFont="1" applyFill="1" applyBorder="1" applyAlignment="1">
      <alignment horizontal="center" vertical="top" shrinkToFit="1"/>
    </xf>
    <xf numFmtId="0" fontId="5" fillId="0" borderId="13" xfId="0" applyNumberFormat="1" applyFont="1" applyFill="1" applyBorder="1" applyAlignment="1">
      <alignment horizontal="center" vertical="top" shrinkToFit="1"/>
    </xf>
    <xf numFmtId="166" fontId="10" fillId="0" borderId="1" xfId="0" applyNumberFormat="1" applyFont="1" applyFill="1" applyBorder="1" applyAlignment="1">
      <alignment horizontal="right" vertical="top" indent="1" shrinkToFit="1"/>
    </xf>
    <xf numFmtId="2" fontId="10" fillId="0" borderId="1" xfId="0" applyNumberFormat="1" applyFont="1" applyFill="1" applyBorder="1" applyAlignment="1">
      <alignment horizontal="left" vertical="top" indent="1" shrinkToFit="1"/>
    </xf>
    <xf numFmtId="165" fontId="10" fillId="0" borderId="1" xfId="0" applyNumberFormat="1" applyFont="1" applyFill="1" applyBorder="1" applyAlignment="1">
      <alignment horizontal="left" vertical="top" indent="1" shrinkToFit="1"/>
    </xf>
    <xf numFmtId="0" fontId="6" fillId="0" borderId="11" xfId="0" applyFont="1" applyFill="1" applyBorder="1" applyAlignment="1">
      <alignment horizontal="left" vertical="top" wrapText="1"/>
    </xf>
    <xf numFmtId="2" fontId="10" fillId="0" borderId="10" xfId="0" applyNumberFormat="1" applyFont="1" applyFill="1" applyBorder="1" applyAlignment="1">
      <alignment horizontal="center" vertical="top" shrinkToFit="1"/>
    </xf>
    <xf numFmtId="2" fontId="10" fillId="0" borderId="12" xfId="0" applyNumberFormat="1" applyFont="1" applyFill="1" applyBorder="1" applyAlignment="1">
      <alignment horizontal="center" vertical="top" shrinkToFit="1"/>
    </xf>
    <xf numFmtId="0" fontId="6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wrapText="1"/>
    </xf>
    <xf numFmtId="0" fontId="10" fillId="0" borderId="13" xfId="0" applyNumberFormat="1" applyFont="1" applyFill="1" applyBorder="1" applyAlignment="1">
      <alignment horizontal="center" vertical="top" shrinkToFit="1"/>
    </xf>
    <xf numFmtId="2" fontId="10" fillId="0" borderId="27" xfId="0" applyNumberFormat="1" applyFont="1" applyFill="1" applyBorder="1" applyAlignment="1">
      <alignment horizontal="center" vertical="top" shrinkToFit="1"/>
    </xf>
    <xf numFmtId="2" fontId="10" fillId="0" borderId="27" xfId="0" applyNumberFormat="1" applyFont="1" applyFill="1" applyBorder="1" applyAlignment="1">
      <alignment horizontal="right" vertical="top" indent="1" shrinkToFit="1"/>
    </xf>
    <xf numFmtId="164" fontId="5" fillId="0" borderId="1" xfId="0" applyNumberFormat="1" applyFont="1" applyFill="1" applyBorder="1" applyAlignment="1">
      <alignment horizontal="right" vertical="top" indent="1" shrinkToFit="1"/>
    </xf>
    <xf numFmtId="165" fontId="5" fillId="0" borderId="1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64" fontId="5" fillId="0" borderId="14" xfId="0" applyNumberFormat="1" applyFont="1" applyFill="1" applyBorder="1" applyAlignment="1">
      <alignment vertical="top" shrinkToFit="1"/>
    </xf>
    <xf numFmtId="164" fontId="5" fillId="0" borderId="16" xfId="0" applyNumberFormat="1" applyFont="1" applyFill="1" applyBorder="1" applyAlignment="1">
      <alignment vertical="top" shrinkToFit="1"/>
    </xf>
    <xf numFmtId="164" fontId="5" fillId="0" borderId="15" xfId="0" applyNumberFormat="1" applyFont="1" applyFill="1" applyBorder="1" applyAlignment="1">
      <alignment vertical="top" shrinkToFit="1"/>
    </xf>
    <xf numFmtId="164" fontId="5" fillId="0" borderId="13" xfId="0" applyNumberFormat="1" applyFont="1" applyFill="1" applyBorder="1" applyAlignment="1">
      <alignment horizontal="right" vertical="top" indent="1" shrinkToFit="1"/>
    </xf>
    <xf numFmtId="164" fontId="10" fillId="0" borderId="0" xfId="0" applyNumberFormat="1" applyFont="1" applyFill="1" applyBorder="1" applyAlignment="1">
      <alignment horizontal="center" vertical="top" shrinkToFit="1"/>
    </xf>
    <xf numFmtId="0" fontId="14" fillId="0" borderId="0" xfId="0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right" vertical="top" shrinkToFit="1"/>
    </xf>
    <xf numFmtId="164" fontId="10" fillId="0" borderId="0" xfId="0" applyNumberFormat="1" applyFont="1" applyFill="1" applyBorder="1" applyAlignment="1">
      <alignment horizontal="left" vertical="top" indent="1" shrinkToFit="1"/>
    </xf>
    <xf numFmtId="0" fontId="6" fillId="0" borderId="10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2" fontId="10" fillId="0" borderId="10" xfId="0" applyNumberFormat="1" applyFont="1" applyFill="1" applyBorder="1" applyAlignment="1">
      <alignment horizontal="left" vertical="top" indent="1" shrinkToFit="1"/>
    </xf>
    <xf numFmtId="2" fontId="10" fillId="0" borderId="11" xfId="0" applyNumberFormat="1" applyFont="1" applyFill="1" applyBorder="1" applyAlignment="1">
      <alignment horizontal="left" vertical="top" indent="1" shrinkToFit="1"/>
    </xf>
    <xf numFmtId="2" fontId="10" fillId="0" borderId="12" xfId="0" applyNumberFormat="1" applyFont="1" applyFill="1" applyBorder="1" applyAlignment="1">
      <alignment horizontal="left" vertical="top" indent="1" shrinkToFit="1"/>
    </xf>
    <xf numFmtId="2" fontId="10" fillId="0" borderId="11" xfId="0" applyNumberFormat="1" applyFont="1" applyFill="1" applyBorder="1" applyAlignment="1">
      <alignment horizontal="center" vertical="top" shrinkToFit="1"/>
    </xf>
    <xf numFmtId="0" fontId="6" fillId="0" borderId="11" xfId="0" applyFont="1" applyFill="1" applyBorder="1" applyAlignment="1">
      <alignment horizontal="left" vertical="top" wrapText="1"/>
    </xf>
    <xf numFmtId="1" fontId="10" fillId="0" borderId="10" xfId="0" applyNumberFormat="1" applyFont="1" applyFill="1" applyBorder="1" applyAlignment="1">
      <alignment horizontal="right" vertical="top" indent="1" shrinkToFit="1"/>
    </xf>
    <xf numFmtId="1" fontId="10" fillId="0" borderId="12" xfId="0" applyNumberFormat="1" applyFont="1" applyFill="1" applyBorder="1" applyAlignment="1">
      <alignment horizontal="right" vertical="top" indent="1" shrinkToFit="1"/>
    </xf>
    <xf numFmtId="0" fontId="10" fillId="0" borderId="0" xfId="0" applyFont="1" applyFill="1" applyBorder="1" applyAlignment="1">
      <alignment horizontal="left" wrapText="1"/>
    </xf>
    <xf numFmtId="2" fontId="10" fillId="0" borderId="5" xfId="0" applyNumberFormat="1" applyFont="1" applyFill="1" applyBorder="1" applyAlignment="1">
      <alignment horizontal="right" vertical="top" indent="1" shrinkToFit="1"/>
    </xf>
    <xf numFmtId="2" fontId="10" fillId="0" borderId="5" xfId="0" applyNumberFormat="1" applyFont="1" applyFill="1" applyBorder="1" applyAlignment="1">
      <alignment horizontal="left" vertical="top" indent="1" shrinkToFit="1"/>
    </xf>
    <xf numFmtId="2" fontId="10" fillId="0" borderId="32" xfId="0" applyNumberFormat="1" applyFont="1" applyFill="1" applyBorder="1" applyAlignment="1">
      <alignment horizontal="center" vertical="top" shrinkToFit="1"/>
    </xf>
    <xf numFmtId="2" fontId="10" fillId="0" borderId="32" xfId="0" applyNumberFormat="1" applyFont="1" applyFill="1" applyBorder="1" applyAlignment="1">
      <alignment horizontal="right" vertical="top" indent="1" shrinkToFi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2" fontId="10" fillId="0" borderId="44" xfId="0" applyNumberFormat="1" applyFont="1" applyFill="1" applyBorder="1" applyAlignment="1">
      <alignment horizontal="right" vertical="top" indent="1" shrinkToFit="1"/>
    </xf>
    <xf numFmtId="164" fontId="10" fillId="0" borderId="44" xfId="0" applyNumberFormat="1" applyFont="1" applyFill="1" applyBorder="1" applyAlignment="1">
      <alignment horizontal="center" vertical="top" shrinkToFit="1"/>
    </xf>
    <xf numFmtId="165" fontId="10" fillId="0" borderId="44" xfId="0" applyNumberFormat="1" applyFont="1" applyFill="1" applyBorder="1" applyAlignment="1">
      <alignment horizontal="right" vertical="top" indent="1" shrinkToFit="1"/>
    </xf>
    <xf numFmtId="2" fontId="10" fillId="0" borderId="3" xfId="0" applyNumberFormat="1" applyFont="1" applyFill="1" applyBorder="1" applyAlignment="1">
      <alignment horizontal="center" vertical="top" shrinkToFit="1"/>
    </xf>
    <xf numFmtId="0" fontId="6" fillId="0" borderId="29" xfId="0" applyFont="1" applyFill="1" applyBorder="1" applyAlignment="1">
      <alignment horizontal="left" vertical="top" wrapText="1"/>
    </xf>
    <xf numFmtId="2" fontId="10" fillId="0" borderId="29" xfId="0" applyNumberFormat="1" applyFont="1" applyFill="1" applyBorder="1" applyAlignment="1">
      <alignment horizontal="center" vertical="top" shrinkToFit="1"/>
    </xf>
    <xf numFmtId="2" fontId="10" fillId="0" borderId="29" xfId="0" applyNumberFormat="1" applyFont="1" applyFill="1" applyBorder="1" applyAlignment="1">
      <alignment horizontal="left" vertical="top" indent="1" shrinkToFit="1"/>
    </xf>
    <xf numFmtId="2" fontId="10" fillId="0" borderId="5" xfId="0" applyNumberFormat="1" applyFont="1" applyFill="1" applyBorder="1" applyAlignment="1">
      <alignment horizontal="right" vertical="top" shrinkToFit="1"/>
    </xf>
    <xf numFmtId="2" fontId="10" fillId="0" borderId="30" xfId="0" applyNumberFormat="1" applyFont="1" applyFill="1" applyBorder="1" applyAlignment="1">
      <alignment horizontal="right" vertical="top" shrinkToFit="1"/>
    </xf>
    <xf numFmtId="2" fontId="10" fillId="0" borderId="35" xfId="0" applyNumberFormat="1" applyFont="1" applyFill="1" applyBorder="1" applyAlignment="1">
      <alignment horizontal="center" vertical="top" shrinkToFit="1"/>
    </xf>
    <xf numFmtId="2" fontId="10" fillId="0" borderId="5" xfId="0" applyNumberFormat="1" applyFont="1" applyFill="1" applyBorder="1" applyAlignment="1">
      <alignment horizontal="center" vertical="top" shrinkToFit="1"/>
    </xf>
    <xf numFmtId="2" fontId="10" fillId="0" borderId="30" xfId="0" applyNumberFormat="1" applyFont="1" applyFill="1" applyBorder="1" applyAlignment="1">
      <alignment horizontal="center" vertical="top" shrinkToFit="1"/>
    </xf>
    <xf numFmtId="0" fontId="10" fillId="0" borderId="30" xfId="0" applyFont="1" applyFill="1" applyBorder="1" applyAlignment="1">
      <alignment horizontal="left" vertical="top"/>
    </xf>
    <xf numFmtId="2" fontId="10" fillId="0" borderId="30" xfId="0" applyNumberFormat="1" applyFont="1" applyFill="1" applyBorder="1" applyAlignment="1">
      <alignment horizontal="right" vertical="top" indent="1" shrinkToFit="1"/>
    </xf>
    <xf numFmtId="2" fontId="10" fillId="0" borderId="5" xfId="0" applyNumberFormat="1" applyFont="1" applyFill="1" applyBorder="1" applyAlignment="1">
      <alignment horizontal="left" vertical="top" shrinkToFit="1"/>
    </xf>
    <xf numFmtId="2" fontId="10" fillId="0" borderId="30" xfId="0" applyNumberFormat="1" applyFont="1" applyFill="1" applyBorder="1" applyAlignment="1">
      <alignment horizontal="left" vertical="top" shrinkToFit="1"/>
    </xf>
    <xf numFmtId="2" fontId="10" fillId="0" borderId="30" xfId="0" applyNumberFormat="1" applyFont="1" applyFill="1" applyBorder="1" applyAlignment="1">
      <alignment horizontal="left" vertical="top" indent="1" shrinkToFit="1"/>
    </xf>
    <xf numFmtId="2" fontId="10" fillId="0" borderId="31" xfId="0" applyNumberFormat="1" applyFont="1" applyFill="1" applyBorder="1" applyAlignment="1">
      <alignment horizontal="center" vertical="top" shrinkToFit="1"/>
    </xf>
    <xf numFmtId="2" fontId="10" fillId="0" borderId="31" xfId="0" applyNumberFormat="1" applyFont="1" applyFill="1" applyBorder="1" applyAlignment="1">
      <alignment horizontal="right" vertical="top" indent="1" shrinkToFit="1"/>
    </xf>
    <xf numFmtId="2" fontId="10" fillId="0" borderId="36" xfId="0" applyNumberFormat="1" applyFont="1" applyFill="1" applyBorder="1" applyAlignment="1">
      <alignment horizontal="center" vertical="top" shrinkToFit="1"/>
    </xf>
    <xf numFmtId="2" fontId="10" fillId="0" borderId="33" xfId="0" applyNumberFormat="1" applyFont="1" applyFill="1" applyBorder="1" applyAlignment="1">
      <alignment horizontal="center" vertical="top" shrinkToFit="1"/>
    </xf>
    <xf numFmtId="2" fontId="10" fillId="0" borderId="34" xfId="0" applyNumberFormat="1" applyFont="1" applyFill="1" applyBorder="1" applyAlignment="1">
      <alignment horizontal="center" vertical="top" shrinkToFit="1"/>
    </xf>
    <xf numFmtId="2" fontId="10" fillId="0" borderId="33" xfId="0" applyNumberFormat="1" applyFont="1" applyFill="1" applyBorder="1" applyAlignment="1">
      <alignment horizontal="left" vertical="top" indent="1" shrinkToFit="1"/>
    </xf>
    <xf numFmtId="2" fontId="10" fillId="0" borderId="34" xfId="0" applyNumberFormat="1" applyFont="1" applyFill="1" applyBorder="1" applyAlignment="1">
      <alignment horizontal="left" vertical="top" indent="1" shrinkToFi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2" fontId="10" fillId="0" borderId="10" xfId="0" applyNumberFormat="1" applyFont="1" applyFill="1" applyBorder="1" applyAlignment="1">
      <alignment horizontal="left" vertical="top" indent="1" shrinkToFit="1"/>
    </xf>
    <xf numFmtId="2" fontId="10" fillId="0" borderId="12" xfId="0" applyNumberFormat="1" applyFont="1" applyFill="1" applyBorder="1" applyAlignment="1">
      <alignment horizontal="left" vertical="top" indent="1" shrinkToFit="1"/>
    </xf>
    <xf numFmtId="1" fontId="10" fillId="0" borderId="10" xfId="0" applyNumberFormat="1" applyFont="1" applyFill="1" applyBorder="1" applyAlignment="1">
      <alignment horizontal="right" vertical="top" indent="1" shrinkToFit="1"/>
    </xf>
    <xf numFmtId="1" fontId="10" fillId="0" borderId="12" xfId="0" applyNumberFormat="1" applyFont="1" applyFill="1" applyBorder="1" applyAlignment="1">
      <alignment horizontal="right" vertical="top" indent="1" shrinkToFit="1"/>
    </xf>
    <xf numFmtId="0" fontId="10" fillId="0" borderId="1" xfId="0" applyNumberFormat="1" applyFont="1" applyFill="1" applyBorder="1" applyAlignment="1">
      <alignment horizontal="right" vertical="top" indent="1" shrinkToFit="1"/>
    </xf>
    <xf numFmtId="0" fontId="10" fillId="0" borderId="1" xfId="0" applyNumberFormat="1" applyFont="1" applyFill="1" applyBorder="1" applyAlignment="1">
      <alignment horizontal="right" vertical="center" indent="1" shrinkToFit="1"/>
    </xf>
    <xf numFmtId="0" fontId="10" fillId="0" borderId="1" xfId="0" applyNumberFormat="1" applyFont="1" applyFill="1" applyBorder="1" applyAlignment="1">
      <alignment horizontal="center" vertical="top" shrinkToFit="1"/>
    </xf>
    <xf numFmtId="0" fontId="10" fillId="0" borderId="1" xfId="0" applyNumberFormat="1" applyFont="1" applyFill="1" applyBorder="1" applyAlignment="1">
      <alignment horizontal="right" vertical="top" shrinkToFi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>
      <alignment horizontal="center" vertical="top" shrinkToFit="1"/>
    </xf>
    <xf numFmtId="165" fontId="10" fillId="0" borderId="3" xfId="0" applyNumberFormat="1" applyFont="1" applyFill="1" applyBorder="1" applyAlignment="1">
      <alignment horizontal="right" vertical="top" indent="1" shrinkToFit="1"/>
    </xf>
    <xf numFmtId="164" fontId="5" fillId="0" borderId="37" xfId="0" applyNumberFormat="1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left" wrapText="1"/>
    </xf>
    <xf numFmtId="0" fontId="10" fillId="2" borderId="1" xfId="0" applyNumberFormat="1" applyFont="1" applyFill="1" applyBorder="1" applyAlignment="1">
      <alignment horizontal="right" vertical="top" indent="1" shrinkToFit="1"/>
    </xf>
    <xf numFmtId="0" fontId="9" fillId="2" borderId="1" xfId="0" applyNumberFormat="1" applyFont="1" applyFill="1" applyBorder="1" applyAlignment="1">
      <alignment horizontal="center" vertical="top" shrinkToFit="1"/>
    </xf>
    <xf numFmtId="0" fontId="9" fillId="2" borderId="1" xfId="0" applyNumberFormat="1" applyFont="1" applyFill="1" applyBorder="1" applyAlignment="1">
      <alignment horizontal="right" vertical="top" indent="1" shrinkToFit="1"/>
    </xf>
    <xf numFmtId="2" fontId="5" fillId="0" borderId="16" xfId="0" applyNumberFormat="1" applyFont="1" applyFill="1" applyBorder="1" applyAlignment="1">
      <alignment horizontal="center" vertical="top" shrinkToFi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2" fontId="10" fillId="0" borderId="1" xfId="0" applyNumberFormat="1" applyFont="1" applyFill="1" applyBorder="1" applyAlignment="1">
      <alignment horizontal="left" vertical="top" shrinkToFit="1"/>
    </xf>
    <xf numFmtId="1" fontId="10" fillId="2" borderId="1" xfId="0" applyNumberFormat="1" applyFont="1" applyFill="1" applyBorder="1" applyAlignment="1">
      <alignment horizontal="center" vertical="top" shrinkToFit="1"/>
    </xf>
    <xf numFmtId="164" fontId="10" fillId="2" borderId="1" xfId="0" applyNumberFormat="1" applyFont="1" applyFill="1" applyBorder="1" applyAlignment="1">
      <alignment horizontal="center" vertical="top" shrinkToFit="1"/>
    </xf>
    <xf numFmtId="2" fontId="10" fillId="2" borderId="1" xfId="0" applyNumberFormat="1" applyFont="1" applyFill="1" applyBorder="1" applyAlignment="1">
      <alignment horizontal="center" vertical="top" shrinkToFit="1"/>
    </xf>
    <xf numFmtId="2" fontId="9" fillId="0" borderId="1" xfId="0" applyNumberFormat="1" applyFont="1" applyFill="1" applyBorder="1" applyAlignment="1">
      <alignment horizontal="center" vertical="top" shrinkToFit="1"/>
    </xf>
    <xf numFmtId="2" fontId="9" fillId="0" borderId="13" xfId="0" applyNumberFormat="1" applyFont="1" applyFill="1" applyBorder="1" applyAlignment="1">
      <alignment horizontal="center" vertical="top" shrinkToFit="1"/>
    </xf>
    <xf numFmtId="2" fontId="9" fillId="0" borderId="13" xfId="0" applyNumberFormat="1" applyFont="1" applyFill="1" applyBorder="1" applyAlignment="1">
      <alignment horizontal="right" vertical="top" indent="1" shrinkToFit="1"/>
    </xf>
    <xf numFmtId="2" fontId="21" fillId="0" borderId="1" xfId="0" applyNumberFormat="1" applyFont="1" applyFill="1" applyBorder="1" applyAlignment="1">
      <alignment horizontal="center" vertical="top" shrinkToFit="1"/>
    </xf>
    <xf numFmtId="2" fontId="21" fillId="0" borderId="3" xfId="0" applyNumberFormat="1" applyFont="1" applyFill="1" applyBorder="1" applyAlignment="1">
      <alignment horizontal="center" vertical="top" shrinkToFit="1"/>
    </xf>
    <xf numFmtId="165" fontId="21" fillId="0" borderId="3" xfId="0" applyNumberFormat="1" applyFont="1" applyFill="1" applyBorder="1" applyAlignment="1">
      <alignment horizontal="right" vertical="top" indent="1" shrinkToFit="1"/>
    </xf>
    <xf numFmtId="164" fontId="21" fillId="0" borderId="3" xfId="0" applyNumberFormat="1" applyFont="1" applyFill="1" applyBorder="1" applyAlignment="1">
      <alignment horizontal="center" vertical="top" shrinkToFit="1"/>
    </xf>
    <xf numFmtId="0" fontId="10" fillId="0" borderId="22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2" fontId="5" fillId="0" borderId="28" xfId="0" applyNumberFormat="1" applyFont="1" applyFill="1" applyBorder="1" applyAlignment="1">
      <alignment vertical="top" shrinkToFit="1"/>
    </xf>
    <xf numFmtId="2" fontId="5" fillId="0" borderId="11" xfId="0" applyNumberFormat="1" applyFont="1" applyFill="1" applyBorder="1" applyAlignment="1">
      <alignment vertical="top" shrinkToFit="1"/>
    </xf>
    <xf numFmtId="164" fontId="10" fillId="0" borderId="13" xfId="0" applyNumberFormat="1" applyFont="1" applyFill="1" applyBorder="1" applyAlignment="1">
      <alignment horizontal="center" vertical="top" shrinkToFit="1"/>
    </xf>
    <xf numFmtId="2" fontId="6" fillId="0" borderId="1" xfId="0" applyNumberFormat="1" applyFont="1" applyFill="1" applyBorder="1" applyAlignment="1">
      <alignment horizontal="center" vertical="top" shrinkToFit="1"/>
    </xf>
    <xf numFmtId="164" fontId="10" fillId="0" borderId="13" xfId="0" applyNumberFormat="1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left" wrapText="1"/>
    </xf>
    <xf numFmtId="0" fontId="6" fillId="0" borderId="32" xfId="0" applyFont="1" applyFill="1" applyBorder="1" applyAlignment="1">
      <alignment horizontal="left" vertical="top" wrapText="1"/>
    </xf>
    <xf numFmtId="164" fontId="10" fillId="0" borderId="47" xfId="0" applyNumberFormat="1" applyFont="1" applyFill="1" applyBorder="1" applyAlignment="1">
      <alignment horizontal="center" vertical="top" shrinkToFit="1"/>
    </xf>
    <xf numFmtId="2" fontId="5" fillId="2" borderId="39" xfId="0" applyNumberFormat="1" applyFont="1" applyFill="1" applyBorder="1" applyAlignment="1">
      <alignment vertical="top" shrinkToFit="1"/>
    </xf>
    <xf numFmtId="2" fontId="5" fillId="2" borderId="21" xfId="0" applyNumberFormat="1" applyFont="1" applyFill="1" applyBorder="1" applyAlignment="1">
      <alignment vertical="top" shrinkToFit="1"/>
    </xf>
    <xf numFmtId="2" fontId="5" fillId="2" borderId="13" xfId="0" applyNumberFormat="1" applyFont="1" applyFill="1" applyBorder="1" applyAlignment="1">
      <alignment horizontal="center" vertical="top" shrinkToFit="1"/>
    </xf>
    <xf numFmtId="2" fontId="5" fillId="2" borderId="13" xfId="0" applyNumberFormat="1" applyFont="1" applyFill="1" applyBorder="1" applyAlignment="1">
      <alignment horizontal="right" vertical="top" indent="1" shrinkToFit="1"/>
    </xf>
    <xf numFmtId="166" fontId="10" fillId="0" borderId="1" xfId="0" applyNumberFormat="1" applyFont="1" applyFill="1" applyBorder="1" applyAlignment="1">
      <alignment horizontal="center" vertical="top" shrinkToFit="1"/>
    </xf>
    <xf numFmtId="2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shrinkToFit="1"/>
    </xf>
    <xf numFmtId="164" fontId="10" fillId="0" borderId="13" xfId="0" applyNumberFormat="1" applyFont="1" applyFill="1" applyBorder="1" applyAlignment="1">
      <alignment horizontal="center" vertical="top" shrinkToFit="1"/>
    </xf>
    <xf numFmtId="2" fontId="17" fillId="0" borderId="1" xfId="0" applyNumberFormat="1" applyFont="1" applyFill="1" applyBorder="1" applyAlignment="1">
      <alignment horizontal="right" vertical="center" indent="1" shrinkToFit="1"/>
    </xf>
    <xf numFmtId="2" fontId="17" fillId="0" borderId="1" xfId="0" applyNumberFormat="1" applyFont="1" applyFill="1" applyBorder="1" applyAlignment="1">
      <alignment horizontal="center" vertical="center" shrinkToFit="1"/>
    </xf>
    <xf numFmtId="165" fontId="17" fillId="0" borderId="1" xfId="0" applyNumberFormat="1" applyFont="1" applyFill="1" applyBorder="1" applyAlignment="1">
      <alignment horizontal="center" vertical="center" shrinkToFit="1"/>
    </xf>
    <xf numFmtId="2" fontId="17" fillId="0" borderId="1" xfId="0" applyNumberFormat="1" applyFont="1" applyFill="1" applyBorder="1" applyAlignment="1">
      <alignment horizontal="center" vertical="top" shrinkToFit="1"/>
    </xf>
    <xf numFmtId="2" fontId="17" fillId="0" borderId="3" xfId="0" applyNumberFormat="1" applyFont="1" applyFill="1" applyBorder="1" applyAlignment="1">
      <alignment horizontal="center" vertical="top" shrinkToFit="1"/>
    </xf>
    <xf numFmtId="165" fontId="17" fillId="0" borderId="3" xfId="0" applyNumberFormat="1" applyFont="1" applyFill="1" applyBorder="1" applyAlignment="1">
      <alignment horizontal="right" vertical="top" indent="1" shrinkToFit="1"/>
    </xf>
    <xf numFmtId="164" fontId="17" fillId="0" borderId="3" xfId="0" applyNumberFormat="1" applyFont="1" applyFill="1" applyBorder="1" applyAlignment="1">
      <alignment horizontal="center" vertical="top" shrinkToFit="1"/>
    </xf>
    <xf numFmtId="0" fontId="6" fillId="2" borderId="13" xfId="0" applyFont="1" applyFill="1" applyBorder="1" applyAlignment="1">
      <alignment vertical="top" wrapText="1"/>
    </xf>
    <xf numFmtId="1" fontId="10" fillId="0" borderId="10" xfId="0" applyNumberFormat="1" applyFont="1" applyFill="1" applyBorder="1" applyAlignment="1">
      <alignment horizontal="center" vertical="top" shrinkToFit="1"/>
    </xf>
    <xf numFmtId="1" fontId="10" fillId="0" borderId="12" xfId="0" applyNumberFormat="1" applyFont="1" applyFill="1" applyBorder="1" applyAlignment="1">
      <alignment horizontal="center" vertical="top" shrinkToFit="1"/>
    </xf>
    <xf numFmtId="164" fontId="10" fillId="0" borderId="13" xfId="0" applyNumberFormat="1" applyFont="1" applyFill="1" applyBorder="1" applyAlignment="1">
      <alignment horizontal="center" vertical="top" shrinkToFit="1"/>
    </xf>
    <xf numFmtId="0" fontId="10" fillId="0" borderId="22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164" fontId="10" fillId="0" borderId="13" xfId="0" applyNumberFormat="1" applyFont="1" applyFill="1" applyBorder="1" applyAlignment="1">
      <alignment horizontal="center" vertical="top" shrinkToFit="1"/>
    </xf>
    <xf numFmtId="0" fontId="6" fillId="0" borderId="10" xfId="0" applyFont="1" applyFill="1" applyBorder="1" applyAlignment="1">
      <alignment horizontal="left" vertical="center" wrapText="1"/>
    </xf>
    <xf numFmtId="164" fontId="10" fillId="0" borderId="13" xfId="0" applyNumberFormat="1" applyFont="1" applyFill="1" applyBorder="1" applyAlignment="1">
      <alignment horizontal="center" vertical="top" shrinkToFit="1"/>
    </xf>
    <xf numFmtId="0" fontId="6" fillId="0" borderId="16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1" fontId="17" fillId="0" borderId="1" xfId="0" applyNumberFormat="1" applyFont="1" applyFill="1" applyBorder="1" applyAlignment="1">
      <alignment horizontal="center" vertical="top" shrinkToFit="1"/>
    </xf>
    <xf numFmtId="2" fontId="17" fillId="0" borderId="1" xfId="0" applyNumberFormat="1" applyFont="1" applyFill="1" applyBorder="1" applyAlignment="1">
      <alignment horizontal="right" vertical="top" indent="1" shrinkToFit="1"/>
    </xf>
    <xf numFmtId="0" fontId="18" fillId="0" borderId="10" xfId="0" applyFont="1" applyFill="1" applyBorder="1" applyAlignment="1">
      <alignment horizontal="left" vertical="center" wrapText="1"/>
    </xf>
    <xf numFmtId="2" fontId="10" fillId="0" borderId="14" xfId="0" applyNumberFormat="1" applyFont="1" applyFill="1" applyBorder="1" applyAlignment="1">
      <alignment vertical="top" shrinkToFit="1"/>
    </xf>
    <xf numFmtId="2" fontId="10" fillId="0" borderId="16" xfId="0" applyNumberFormat="1" applyFont="1" applyFill="1" applyBorder="1" applyAlignment="1">
      <alignment vertical="top" shrinkToFit="1"/>
    </xf>
    <xf numFmtId="2" fontId="10" fillId="0" borderId="15" xfId="0" applyNumberFormat="1" applyFont="1" applyFill="1" applyBorder="1" applyAlignment="1">
      <alignment vertical="top" shrinkToFit="1"/>
    </xf>
    <xf numFmtId="0" fontId="24" fillId="0" borderId="14" xfId="0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top" wrapText="1"/>
    </xf>
    <xf numFmtId="164" fontId="5" fillId="0" borderId="32" xfId="0" applyNumberFormat="1" applyFont="1" applyFill="1" applyBorder="1" applyAlignment="1">
      <alignment horizontal="center" vertical="top" shrinkToFit="1"/>
    </xf>
    <xf numFmtId="164" fontId="5" fillId="0" borderId="32" xfId="0" applyNumberFormat="1" applyFont="1" applyFill="1" applyBorder="1" applyAlignment="1">
      <alignment horizontal="right" vertical="top" indent="1" shrinkToFit="1"/>
    </xf>
    <xf numFmtId="2" fontId="6" fillId="0" borderId="13" xfId="0" applyNumberFormat="1" applyFont="1" applyFill="1" applyBorder="1" applyAlignment="1">
      <alignment horizontal="center" vertical="top" shrinkToFit="1"/>
    </xf>
    <xf numFmtId="2" fontId="6" fillId="0" borderId="13" xfId="0" applyNumberFormat="1" applyFont="1" applyFill="1" applyBorder="1" applyAlignment="1">
      <alignment horizontal="right" vertical="top" indent="1" shrinkToFit="1"/>
    </xf>
    <xf numFmtId="164" fontId="6" fillId="0" borderId="13" xfId="0" applyNumberFormat="1" applyFont="1" applyFill="1" applyBorder="1" applyAlignment="1">
      <alignment horizontal="center" vertical="top" shrinkToFit="1"/>
    </xf>
    <xf numFmtId="164" fontId="6" fillId="0" borderId="13" xfId="0" applyNumberFormat="1" applyFont="1" applyFill="1" applyBorder="1" applyAlignment="1">
      <alignment horizontal="right" vertical="top" indent="1" shrinkToFi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shrinkToFit="1"/>
    </xf>
    <xf numFmtId="2" fontId="6" fillId="0" borderId="1" xfId="0" applyNumberFormat="1" applyFont="1" applyFill="1" applyBorder="1" applyAlignment="1">
      <alignment horizontal="right" vertical="top" indent="1" shrinkToFit="1"/>
    </xf>
    <xf numFmtId="2" fontId="6" fillId="0" borderId="32" xfId="0" applyNumberFormat="1" applyFont="1" applyFill="1" applyBorder="1" applyAlignment="1">
      <alignment horizontal="center" vertical="top" shrinkToFit="1"/>
    </xf>
    <xf numFmtId="2" fontId="6" fillId="0" borderId="32" xfId="0" applyNumberFormat="1" applyFont="1" applyFill="1" applyBorder="1" applyAlignment="1">
      <alignment horizontal="right" vertical="top" indent="1" shrinkToFit="1"/>
    </xf>
    <xf numFmtId="164" fontId="10" fillId="0" borderId="32" xfId="0" applyNumberFormat="1" applyFont="1" applyFill="1" applyBorder="1" applyAlignment="1">
      <alignment horizontal="right" vertical="top" indent="1" shrinkToFit="1"/>
    </xf>
    <xf numFmtId="0" fontId="6" fillId="0" borderId="16" xfId="0" applyFont="1" applyBorder="1" applyAlignment="1"/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top" shrinkToFit="1"/>
    </xf>
    <xf numFmtId="0" fontId="6" fillId="0" borderId="13" xfId="0" applyFont="1" applyBorder="1"/>
    <xf numFmtId="164" fontId="10" fillId="0" borderId="14" xfId="0" applyNumberFormat="1" applyFont="1" applyFill="1" applyBorder="1" applyAlignment="1">
      <alignment horizontal="center" vertical="top" shrinkToFit="1"/>
    </xf>
    <xf numFmtId="164" fontId="10" fillId="0" borderId="15" xfId="0" applyNumberFormat="1" applyFont="1" applyFill="1" applyBorder="1" applyAlignment="1">
      <alignment horizontal="center" vertical="top" shrinkToFit="1"/>
    </xf>
    <xf numFmtId="164" fontId="10" fillId="0" borderId="16" xfId="0" applyNumberFormat="1" applyFont="1" applyFill="1" applyBorder="1" applyAlignment="1">
      <alignment horizontal="center" vertical="top" shrinkToFit="1"/>
    </xf>
    <xf numFmtId="0" fontId="10" fillId="0" borderId="14" xfId="0" applyNumberFormat="1" applyFont="1" applyFill="1" applyBorder="1" applyAlignment="1">
      <alignment horizontal="center" vertical="top" shrinkToFit="1"/>
    </xf>
    <xf numFmtId="0" fontId="10" fillId="0" borderId="16" xfId="0" applyFont="1" applyFill="1" applyBorder="1" applyAlignment="1">
      <alignment horizontal="left" vertical="top"/>
    </xf>
    <xf numFmtId="0" fontId="10" fillId="0" borderId="16" xfId="0" applyNumberFormat="1" applyFont="1" applyFill="1" applyBorder="1" applyAlignment="1">
      <alignment horizontal="center" vertical="top" shrinkToFit="1"/>
    </xf>
    <xf numFmtId="0" fontId="10" fillId="0" borderId="15" xfId="0" applyNumberFormat="1" applyFont="1" applyFill="1" applyBorder="1" applyAlignment="1">
      <alignment horizontal="center" vertical="top" shrinkToFit="1"/>
    </xf>
    <xf numFmtId="164" fontId="10" fillId="0" borderId="13" xfId="0" applyNumberFormat="1" applyFont="1" applyFill="1" applyBorder="1" applyAlignment="1">
      <alignment horizontal="center" vertical="top" shrinkToFit="1"/>
    </xf>
    <xf numFmtId="164" fontId="10" fillId="0" borderId="11" xfId="0" applyNumberFormat="1" applyFont="1" applyFill="1" applyBorder="1" applyAlignment="1">
      <alignment horizontal="center" vertical="top" shrinkToFit="1"/>
    </xf>
    <xf numFmtId="164" fontId="10" fillId="0" borderId="29" xfId="0" applyNumberFormat="1" applyFont="1" applyFill="1" applyBorder="1" applyAlignment="1">
      <alignment horizontal="center" vertical="top" shrinkToFi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26" fillId="0" borderId="25" xfId="0" applyFont="1" applyFill="1" applyBorder="1" applyAlignment="1">
      <alignment horizontal="left" vertical="top" wrapText="1"/>
    </xf>
    <xf numFmtId="0" fontId="26" fillId="0" borderId="2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46" xfId="0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center" vertical="top" shrinkToFit="1"/>
    </xf>
    <xf numFmtId="2" fontId="10" fillId="0" borderId="6" xfId="0" applyNumberFormat="1" applyFont="1" applyFill="1" applyBorder="1" applyAlignment="1">
      <alignment horizontal="center" vertical="top" shrinkToFit="1"/>
    </xf>
    <xf numFmtId="2" fontId="10" fillId="0" borderId="5" xfId="0" applyNumberFormat="1" applyFont="1" applyFill="1" applyBorder="1" applyAlignment="1">
      <alignment horizontal="center" vertical="top" shrinkToFit="1"/>
    </xf>
    <xf numFmtId="0" fontId="10" fillId="0" borderId="4" xfId="0" applyNumberFormat="1" applyFont="1" applyFill="1" applyBorder="1" applyAlignment="1">
      <alignment horizontal="center" vertical="top" shrinkToFit="1"/>
    </xf>
    <xf numFmtId="0" fontId="10" fillId="0" borderId="6" xfId="0" applyNumberFormat="1" applyFont="1" applyFill="1" applyBorder="1" applyAlignment="1">
      <alignment horizontal="center" vertical="top" shrinkToFit="1"/>
    </xf>
    <xf numFmtId="164" fontId="10" fillId="0" borderId="4" xfId="0" applyNumberFormat="1" applyFont="1" applyFill="1" applyBorder="1" applyAlignment="1">
      <alignment horizontal="center" vertical="top" shrinkToFit="1"/>
    </xf>
    <xf numFmtId="164" fontId="10" fillId="0" borderId="5" xfId="0" applyNumberFormat="1" applyFont="1" applyFill="1" applyBorder="1" applyAlignment="1">
      <alignment horizontal="center" vertical="top" shrinkToFit="1"/>
    </xf>
    <xf numFmtId="164" fontId="10" fillId="0" borderId="6" xfId="0" applyNumberFormat="1" applyFont="1" applyFill="1" applyBorder="1" applyAlignment="1">
      <alignment horizontal="center" vertical="top" shrinkToFit="1"/>
    </xf>
    <xf numFmtId="0" fontId="10" fillId="0" borderId="5" xfId="0" applyNumberFormat="1" applyFont="1" applyFill="1" applyBorder="1" applyAlignment="1">
      <alignment horizontal="center" vertical="top" shrinkToFit="1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8" xfId="0" applyNumberFormat="1" applyFont="1" applyFill="1" applyBorder="1" applyAlignment="1">
      <alignment horizontal="center" vertical="top" shrinkToFit="1"/>
    </xf>
    <xf numFmtId="0" fontId="6" fillId="0" borderId="12" xfId="0" applyNumberFormat="1" applyFont="1" applyFill="1" applyBorder="1" applyAlignment="1">
      <alignment horizontal="center" vertical="top" shrinkToFit="1"/>
    </xf>
    <xf numFmtId="0" fontId="6" fillId="0" borderId="10" xfId="0" applyNumberFormat="1" applyFont="1" applyFill="1" applyBorder="1" applyAlignment="1">
      <alignment horizontal="right" vertical="top" indent="1" shrinkToFit="1"/>
    </xf>
    <xf numFmtId="0" fontId="6" fillId="0" borderId="11" xfId="0" applyNumberFormat="1" applyFont="1" applyFill="1" applyBorder="1" applyAlignment="1">
      <alignment horizontal="right" vertical="top" indent="1" shrinkToFit="1"/>
    </xf>
    <xf numFmtId="0" fontId="6" fillId="0" borderId="12" xfId="0" applyNumberFormat="1" applyFont="1" applyFill="1" applyBorder="1" applyAlignment="1">
      <alignment horizontal="right" vertical="top" indent="1" shrinkToFit="1"/>
    </xf>
    <xf numFmtId="0" fontId="6" fillId="0" borderId="10" xfId="0" applyNumberFormat="1" applyFont="1" applyFill="1" applyBorder="1" applyAlignment="1">
      <alignment horizontal="center" vertical="top" shrinkToFit="1"/>
    </xf>
    <xf numFmtId="0" fontId="6" fillId="0" borderId="11" xfId="0" applyNumberFormat="1" applyFont="1" applyFill="1" applyBorder="1" applyAlignment="1">
      <alignment horizontal="center" vertical="top" shrinkToFit="1"/>
    </xf>
    <xf numFmtId="0" fontId="6" fillId="0" borderId="10" xfId="0" applyNumberFormat="1" applyFont="1" applyFill="1" applyBorder="1" applyAlignment="1">
      <alignment horizontal="right" vertical="top" shrinkToFit="1"/>
    </xf>
    <xf numFmtId="0" fontId="6" fillId="0" borderId="12" xfId="0" applyNumberFormat="1" applyFont="1" applyFill="1" applyBorder="1" applyAlignment="1">
      <alignment horizontal="left" vertical="top"/>
    </xf>
    <xf numFmtId="0" fontId="6" fillId="0" borderId="10" xfId="0" applyNumberFormat="1" applyFont="1" applyFill="1" applyBorder="1" applyAlignment="1">
      <alignment horizontal="left" vertical="top" indent="1" shrinkToFit="1"/>
    </xf>
    <xf numFmtId="0" fontId="6" fillId="0" borderId="12" xfId="0" applyNumberFormat="1" applyFont="1" applyFill="1" applyBorder="1" applyAlignment="1">
      <alignment horizontal="left" vertical="top" indent="1" shrinkToFit="1"/>
    </xf>
    <xf numFmtId="0" fontId="6" fillId="0" borderId="10" xfId="0" applyNumberFormat="1" applyFont="1" applyFill="1" applyBorder="1" applyAlignment="1">
      <alignment horizontal="left" vertical="top" wrapText="1"/>
    </xf>
    <xf numFmtId="0" fontId="6" fillId="0" borderId="11" xfId="0" applyNumberFormat="1" applyFont="1" applyFill="1" applyBorder="1" applyAlignment="1">
      <alignment horizontal="left" vertical="top" wrapText="1"/>
    </xf>
    <xf numFmtId="0" fontId="6" fillId="0" borderId="12" xfId="0" applyNumberFormat="1" applyFont="1" applyFill="1" applyBorder="1" applyAlignment="1">
      <alignment horizontal="left" vertical="top" wrapText="1"/>
    </xf>
    <xf numFmtId="0" fontId="10" fillId="0" borderId="10" xfId="0" applyNumberFormat="1" applyFont="1" applyFill="1" applyBorder="1" applyAlignment="1">
      <alignment horizontal="center" vertical="top" shrinkToFit="1"/>
    </xf>
    <xf numFmtId="0" fontId="10" fillId="0" borderId="11" xfId="0" applyNumberFormat="1" applyFont="1" applyFill="1" applyBorder="1" applyAlignment="1">
      <alignment horizontal="center" vertical="top" shrinkToFit="1"/>
    </xf>
    <xf numFmtId="0" fontId="10" fillId="0" borderId="28" xfId="0" applyNumberFormat="1" applyFont="1" applyFill="1" applyBorder="1" applyAlignment="1">
      <alignment horizontal="center" vertical="top" shrinkToFit="1"/>
    </xf>
    <xf numFmtId="0" fontId="10" fillId="0" borderId="12" xfId="0" applyNumberFormat="1" applyFont="1" applyFill="1" applyBorder="1" applyAlignment="1">
      <alignment horizontal="center" vertical="top" shrinkToFit="1"/>
    </xf>
    <xf numFmtId="0" fontId="10" fillId="0" borderId="10" xfId="0" applyNumberFormat="1" applyFont="1" applyFill="1" applyBorder="1" applyAlignment="1">
      <alignment horizontal="right" vertical="top" indent="1" shrinkToFit="1"/>
    </xf>
    <xf numFmtId="0" fontId="10" fillId="0" borderId="11" xfId="0" applyNumberFormat="1" applyFont="1" applyFill="1" applyBorder="1" applyAlignment="1">
      <alignment horizontal="right" vertical="top" indent="1" shrinkToFit="1"/>
    </xf>
    <xf numFmtId="0" fontId="10" fillId="0" borderId="12" xfId="0" applyNumberFormat="1" applyFont="1" applyFill="1" applyBorder="1" applyAlignment="1">
      <alignment horizontal="right" vertical="top" indent="1" shrinkToFit="1"/>
    </xf>
    <xf numFmtId="0" fontId="10" fillId="0" borderId="10" xfId="0" applyNumberFormat="1" applyFont="1" applyFill="1" applyBorder="1" applyAlignment="1">
      <alignment horizontal="right" vertical="top" shrinkToFit="1"/>
    </xf>
    <xf numFmtId="0" fontId="10" fillId="0" borderId="12" xfId="0" applyNumberFormat="1" applyFont="1" applyFill="1" applyBorder="1" applyAlignment="1">
      <alignment horizontal="left" vertical="top"/>
    </xf>
    <xf numFmtId="0" fontId="10" fillId="0" borderId="10" xfId="0" applyNumberFormat="1" applyFont="1" applyFill="1" applyBorder="1" applyAlignment="1">
      <alignment horizontal="left" vertical="top" indent="1" shrinkToFit="1"/>
    </xf>
    <xf numFmtId="0" fontId="10" fillId="0" borderId="12" xfId="0" applyNumberFormat="1" applyFont="1" applyFill="1" applyBorder="1" applyAlignment="1">
      <alignment horizontal="left" vertical="top" indent="1" shrinkToFit="1"/>
    </xf>
    <xf numFmtId="0" fontId="26" fillId="0" borderId="5" xfId="0" applyFont="1" applyFill="1" applyBorder="1" applyAlignment="1">
      <alignment horizontal="left" vertical="top" wrapText="1"/>
    </xf>
    <xf numFmtId="0" fontId="9" fillId="0" borderId="3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1" fontId="10" fillId="0" borderId="25" xfId="0" applyNumberFormat="1" applyFont="1" applyFill="1" applyBorder="1" applyAlignment="1">
      <alignment horizontal="center" vertical="top" shrinkToFit="1"/>
    </xf>
    <xf numFmtId="1" fontId="10" fillId="0" borderId="26" xfId="0" applyNumberFormat="1" applyFont="1" applyFill="1" applyBorder="1" applyAlignment="1">
      <alignment horizontal="center" vertical="top" shrinkToFit="1"/>
    </xf>
    <xf numFmtId="2" fontId="10" fillId="0" borderId="11" xfId="0" applyNumberFormat="1" applyFont="1" applyFill="1" applyBorder="1" applyAlignment="1">
      <alignment horizontal="center" vertical="center" shrinkToFit="1"/>
    </xf>
    <xf numFmtId="2" fontId="10" fillId="0" borderId="12" xfId="0" applyNumberFormat="1" applyFont="1" applyFill="1" applyBorder="1" applyAlignment="1">
      <alignment horizontal="center" vertical="center" shrinkToFit="1"/>
    </xf>
    <xf numFmtId="164" fontId="5" fillId="0" borderId="14" xfId="0" applyNumberFormat="1" applyFont="1" applyFill="1" applyBorder="1" applyAlignment="1">
      <alignment horizontal="center" vertical="top" shrinkToFit="1"/>
    </xf>
    <xf numFmtId="164" fontId="5" fillId="0" borderId="16" xfId="0" applyNumberFormat="1" applyFont="1" applyFill="1" applyBorder="1" applyAlignment="1">
      <alignment horizontal="center" vertical="top" shrinkToFit="1"/>
    </xf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2" borderId="29" xfId="0" applyFont="1" applyFill="1" applyBorder="1" applyAlignment="1"/>
    <xf numFmtId="165" fontId="10" fillId="0" borderId="10" xfId="0" applyNumberFormat="1" applyFont="1" applyFill="1" applyBorder="1" applyAlignment="1">
      <alignment horizontal="left" vertical="top" indent="1" shrinkToFit="1"/>
    </xf>
    <xf numFmtId="165" fontId="10" fillId="0" borderId="12" xfId="0" applyNumberFormat="1" applyFont="1" applyFill="1" applyBorder="1" applyAlignment="1">
      <alignment horizontal="left" vertical="top" indent="1" shrinkToFit="1"/>
    </xf>
    <xf numFmtId="2" fontId="10" fillId="0" borderId="10" xfId="0" applyNumberFormat="1" applyFont="1" applyFill="1" applyBorder="1" applyAlignment="1">
      <alignment horizontal="right" vertical="top" indent="1" shrinkToFit="1"/>
    </xf>
    <xf numFmtId="2" fontId="10" fillId="0" borderId="11" xfId="0" applyNumberFormat="1" applyFont="1" applyFill="1" applyBorder="1" applyAlignment="1">
      <alignment horizontal="right" vertical="top" indent="1" shrinkToFit="1"/>
    </xf>
    <xf numFmtId="2" fontId="10" fillId="0" borderId="12" xfId="0" applyNumberFormat="1" applyFont="1" applyFill="1" applyBorder="1" applyAlignment="1">
      <alignment horizontal="right" vertical="top" indent="1" shrinkToFi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164" fontId="5" fillId="0" borderId="36" xfId="0" applyNumberFormat="1" applyFont="1" applyFill="1" applyBorder="1" applyAlignment="1">
      <alignment horizontal="center" vertical="top" shrinkToFit="1"/>
    </xf>
    <xf numFmtId="164" fontId="5" fillId="0" borderId="33" xfId="0" applyNumberFormat="1" applyFont="1" applyFill="1" applyBorder="1" applyAlignment="1">
      <alignment horizontal="center" vertical="top" shrinkToFit="1"/>
    </xf>
    <xf numFmtId="2" fontId="10" fillId="0" borderId="10" xfId="0" applyNumberFormat="1" applyFont="1" applyFill="1" applyBorder="1" applyAlignment="1">
      <alignment horizontal="center" vertical="top" shrinkToFit="1"/>
    </xf>
    <xf numFmtId="2" fontId="10" fillId="0" borderId="12" xfId="0" applyNumberFormat="1" applyFont="1" applyFill="1" applyBorder="1" applyAlignment="1">
      <alignment horizontal="center" vertical="top" shrinkToFit="1"/>
    </xf>
    <xf numFmtId="164" fontId="5" fillId="0" borderId="15" xfId="0" applyNumberFormat="1" applyFont="1" applyFill="1" applyBorder="1" applyAlignment="1">
      <alignment horizontal="center" vertical="top" shrinkToFit="1"/>
    </xf>
    <xf numFmtId="1" fontId="10" fillId="0" borderId="10" xfId="0" applyNumberFormat="1" applyFont="1" applyFill="1" applyBorder="1" applyAlignment="1">
      <alignment horizontal="center" vertical="top" shrinkToFit="1"/>
    </xf>
    <xf numFmtId="1" fontId="10" fillId="0" borderId="11" xfId="0" applyNumberFormat="1" applyFont="1" applyFill="1" applyBorder="1" applyAlignment="1">
      <alignment horizontal="center" vertical="top" shrinkToFit="1"/>
    </xf>
    <xf numFmtId="1" fontId="10" fillId="0" borderId="12" xfId="0" applyNumberFormat="1" applyFont="1" applyFill="1" applyBorder="1" applyAlignment="1">
      <alignment horizontal="center" vertical="top" shrinkToFit="1"/>
    </xf>
    <xf numFmtId="164" fontId="10" fillId="0" borderId="10" xfId="0" applyNumberFormat="1" applyFont="1" applyFill="1" applyBorder="1" applyAlignment="1">
      <alignment horizontal="center" vertical="top" shrinkToFit="1"/>
    </xf>
    <xf numFmtId="164" fontId="10" fillId="0" borderId="12" xfId="0" applyNumberFormat="1" applyFont="1" applyFill="1" applyBorder="1" applyAlignment="1">
      <alignment horizontal="center" vertical="top" shrinkToFit="1"/>
    </xf>
    <xf numFmtId="2" fontId="14" fillId="0" borderId="10" xfId="0" applyNumberFormat="1" applyFont="1" applyFill="1" applyBorder="1" applyAlignment="1">
      <alignment horizontal="right" vertical="top" indent="2" shrinkToFit="1"/>
    </xf>
    <xf numFmtId="2" fontId="10" fillId="0" borderId="12" xfId="0" applyNumberFormat="1" applyFont="1" applyFill="1" applyBorder="1" applyAlignment="1">
      <alignment horizontal="right" vertical="top" indent="2" shrinkToFit="1"/>
    </xf>
    <xf numFmtId="0" fontId="5" fillId="0" borderId="14" xfId="0" applyNumberFormat="1" applyFont="1" applyFill="1" applyBorder="1" applyAlignment="1">
      <alignment horizontal="center" vertical="top" shrinkToFit="1"/>
    </xf>
    <xf numFmtId="0" fontId="5" fillId="0" borderId="16" xfId="0" applyNumberFormat="1" applyFont="1" applyFill="1" applyBorder="1" applyAlignment="1">
      <alignment horizontal="center" vertical="top" shrinkToFit="1"/>
    </xf>
    <xf numFmtId="0" fontId="5" fillId="0" borderId="15" xfId="0" applyNumberFormat="1" applyFont="1" applyFill="1" applyBorder="1" applyAlignment="1">
      <alignment horizontal="center" vertical="top" shrinkToFit="1"/>
    </xf>
    <xf numFmtId="0" fontId="17" fillId="0" borderId="10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2" fontId="9" fillId="0" borderId="14" xfId="0" applyNumberFormat="1" applyFont="1" applyFill="1" applyBorder="1" applyAlignment="1">
      <alignment horizontal="center" vertical="top" shrinkToFit="1"/>
    </xf>
    <xf numFmtId="2" fontId="9" fillId="0" borderId="15" xfId="0" applyNumberFormat="1" applyFont="1" applyFill="1" applyBorder="1" applyAlignment="1">
      <alignment horizontal="center" vertical="top" shrinkToFit="1"/>
    </xf>
    <xf numFmtId="2" fontId="9" fillId="0" borderId="16" xfId="0" applyNumberFormat="1" applyFont="1" applyFill="1" applyBorder="1" applyAlignment="1">
      <alignment horizontal="center" vertical="top" shrinkToFit="1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2" fontId="5" fillId="0" borderId="28" xfId="0" applyNumberFormat="1" applyFont="1" applyFill="1" applyBorder="1" applyAlignment="1">
      <alignment horizontal="center" vertical="top" shrinkToFit="1"/>
    </xf>
    <xf numFmtId="2" fontId="5" fillId="0" borderId="29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center" vertical="top" shrinkToFit="1"/>
    </xf>
    <xf numFmtId="164" fontId="5" fillId="0" borderId="28" xfId="0" applyNumberFormat="1" applyFont="1" applyFill="1" applyBorder="1" applyAlignment="1">
      <alignment horizontal="center" vertical="top" shrinkToFit="1"/>
    </xf>
    <xf numFmtId="164" fontId="5" fillId="0" borderId="11" xfId="0" applyNumberFormat="1" applyFont="1" applyFill="1" applyBorder="1" applyAlignment="1">
      <alignment horizontal="center" vertical="top" shrinkToFit="1"/>
    </xf>
    <xf numFmtId="164" fontId="5" fillId="0" borderId="29" xfId="0" applyNumberFormat="1" applyFont="1" applyFill="1" applyBorder="1" applyAlignment="1">
      <alignment horizontal="center" vertical="top" shrinkToFit="1"/>
    </xf>
    <xf numFmtId="2" fontId="5" fillId="0" borderId="14" xfId="0" applyNumberFormat="1" applyFont="1" applyFill="1" applyBorder="1" applyAlignment="1">
      <alignment horizontal="center" vertical="top" shrinkToFit="1"/>
    </xf>
    <xf numFmtId="2" fontId="5" fillId="0" borderId="15" xfId="0" applyNumberFormat="1" applyFont="1" applyFill="1" applyBorder="1" applyAlignment="1">
      <alignment horizontal="center" vertical="top" shrinkToFit="1"/>
    </xf>
    <xf numFmtId="2" fontId="5" fillId="0" borderId="16" xfId="0" applyNumberFormat="1" applyFont="1" applyFill="1" applyBorder="1" applyAlignment="1">
      <alignment horizontal="center" vertical="top" shrinkToFit="1"/>
    </xf>
    <xf numFmtId="165" fontId="5" fillId="0" borderId="10" xfId="0" applyNumberFormat="1" applyFont="1" applyFill="1" applyBorder="1" applyAlignment="1">
      <alignment horizontal="center" vertical="top" shrinkToFit="1"/>
    </xf>
    <xf numFmtId="165" fontId="5" fillId="0" borderId="12" xfId="0" applyNumberFormat="1" applyFont="1" applyFill="1" applyBorder="1" applyAlignment="1">
      <alignment horizontal="center" vertical="top" shrinkToFit="1"/>
    </xf>
    <xf numFmtId="164" fontId="5" fillId="0" borderId="10" xfId="0" applyNumberFormat="1" applyFont="1" applyFill="1" applyBorder="1" applyAlignment="1">
      <alignment horizontal="center" vertical="top" shrinkToFit="1"/>
    </xf>
    <xf numFmtId="164" fontId="5" fillId="0" borderId="12" xfId="0" applyNumberFormat="1" applyFont="1" applyFill="1" applyBorder="1" applyAlignment="1">
      <alignment horizontal="center" vertical="top" shrinkToFit="1"/>
    </xf>
    <xf numFmtId="165" fontId="5" fillId="0" borderId="11" xfId="0" applyNumberFormat="1" applyFont="1" applyFill="1" applyBorder="1" applyAlignment="1">
      <alignment horizontal="center" vertical="top" shrinkToFit="1"/>
    </xf>
    <xf numFmtId="2" fontId="5" fillId="0" borderId="10" xfId="0" applyNumberFormat="1" applyFont="1" applyFill="1" applyBorder="1" applyAlignment="1">
      <alignment horizontal="center" vertical="top" shrinkToFit="1"/>
    </xf>
    <xf numFmtId="2" fontId="5" fillId="0" borderId="12" xfId="0" applyNumberFormat="1" applyFont="1" applyFill="1" applyBorder="1" applyAlignment="1">
      <alignment horizontal="center" vertical="top" shrinkToFit="1"/>
    </xf>
    <xf numFmtId="0" fontId="10" fillId="0" borderId="12" xfId="0" applyFont="1" applyFill="1" applyBorder="1" applyAlignment="1">
      <alignment horizontal="center" vertical="top"/>
    </xf>
    <xf numFmtId="1" fontId="5" fillId="0" borderId="10" xfId="0" applyNumberFormat="1" applyFont="1" applyFill="1" applyBorder="1" applyAlignment="1">
      <alignment horizontal="center" vertical="top" shrinkToFit="1"/>
    </xf>
    <xf numFmtId="1" fontId="5" fillId="0" borderId="12" xfId="0" applyNumberFormat="1" applyFont="1" applyFill="1" applyBorder="1" applyAlignment="1">
      <alignment horizontal="center" vertical="top" shrinkToFit="1"/>
    </xf>
    <xf numFmtId="1" fontId="5" fillId="0" borderId="11" xfId="0" applyNumberFormat="1" applyFont="1" applyFill="1" applyBorder="1" applyAlignment="1">
      <alignment horizontal="center" vertical="top" shrinkToFit="1"/>
    </xf>
    <xf numFmtId="164" fontId="5" fillId="0" borderId="10" xfId="0" applyNumberFormat="1" applyFont="1" applyFill="1" applyBorder="1" applyAlignment="1">
      <alignment horizontal="left" vertical="top" indent="1" shrinkToFit="1"/>
    </xf>
    <xf numFmtId="164" fontId="5" fillId="0" borderId="11" xfId="0" applyNumberFormat="1" applyFont="1" applyFill="1" applyBorder="1" applyAlignment="1">
      <alignment horizontal="left" vertical="top" indent="1" shrinkToFit="1"/>
    </xf>
    <xf numFmtId="164" fontId="5" fillId="0" borderId="12" xfId="0" applyNumberFormat="1" applyFont="1" applyFill="1" applyBorder="1" applyAlignment="1">
      <alignment horizontal="left" vertical="top" indent="1" shrinkToFit="1"/>
    </xf>
    <xf numFmtId="0" fontId="6" fillId="0" borderId="0" xfId="0" applyFont="1" applyFill="1" applyBorder="1" applyAlignment="1">
      <alignment horizontal="left" vertical="center" wrapText="1" indent="1"/>
    </xf>
    <xf numFmtId="2" fontId="10" fillId="0" borderId="11" xfId="0" applyNumberFormat="1" applyFont="1" applyFill="1" applyBorder="1" applyAlignment="1">
      <alignment horizontal="center" vertical="top" shrinkToFit="1"/>
    </xf>
    <xf numFmtId="164" fontId="10" fillId="0" borderId="45" xfId="0" applyNumberFormat="1" applyFont="1" applyFill="1" applyBorder="1" applyAlignment="1">
      <alignment horizontal="left" vertical="top" indent="1" shrinkToFit="1"/>
    </xf>
    <xf numFmtId="164" fontId="10" fillId="0" borderId="38" xfId="0" applyNumberFormat="1" applyFont="1" applyFill="1" applyBorder="1" applyAlignment="1">
      <alignment horizontal="left" vertical="top" indent="1" shrinkToFit="1"/>
    </xf>
    <xf numFmtId="164" fontId="5" fillId="0" borderId="34" xfId="0" applyNumberFormat="1" applyFont="1" applyFill="1" applyBorder="1" applyAlignment="1">
      <alignment horizontal="center" vertical="top" shrinkToFit="1"/>
    </xf>
    <xf numFmtId="0" fontId="6" fillId="0" borderId="14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164" fontId="9" fillId="0" borderId="23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" fontId="10" fillId="0" borderId="14" xfId="0" applyNumberFormat="1" applyFont="1" applyFill="1" applyBorder="1" applyAlignment="1">
      <alignment horizontal="center" vertical="top" shrinkToFit="1"/>
    </xf>
    <xf numFmtId="2" fontId="10" fillId="0" borderId="15" xfId="0" applyNumberFormat="1" applyFont="1" applyFill="1" applyBorder="1" applyAlignment="1">
      <alignment horizontal="center" vertical="top" shrinkToFit="1"/>
    </xf>
    <xf numFmtId="2" fontId="10" fillId="0" borderId="16" xfId="0" applyNumberFormat="1" applyFont="1" applyFill="1" applyBorder="1" applyAlignment="1">
      <alignment horizontal="center" vertical="top" shrinkToFit="1"/>
    </xf>
    <xf numFmtId="2" fontId="10" fillId="0" borderId="25" xfId="0" applyNumberFormat="1" applyFont="1" applyFill="1" applyBorder="1" applyAlignment="1">
      <alignment horizontal="center" vertical="top" shrinkToFit="1"/>
    </xf>
    <xf numFmtId="2" fontId="10" fillId="0" borderId="20" xfId="0" applyNumberFormat="1" applyFont="1" applyFill="1" applyBorder="1" applyAlignment="1">
      <alignment horizontal="center" vertical="top" shrinkToFit="1"/>
    </xf>
    <xf numFmtId="2" fontId="10" fillId="0" borderId="26" xfId="0" applyNumberFormat="1" applyFont="1" applyFill="1" applyBorder="1" applyAlignment="1">
      <alignment horizontal="center" vertical="top" shrinkToFit="1"/>
    </xf>
    <xf numFmtId="0" fontId="5" fillId="0" borderId="36" xfId="0" applyNumberFormat="1" applyFont="1" applyFill="1" applyBorder="1" applyAlignment="1">
      <alignment horizontal="center" vertical="top" shrinkToFit="1"/>
    </xf>
    <xf numFmtId="0" fontId="5" fillId="0" borderId="33" xfId="0" applyNumberFormat="1" applyFont="1" applyFill="1" applyBorder="1" applyAlignment="1">
      <alignment horizontal="center" vertical="top" shrinkToFit="1"/>
    </xf>
    <xf numFmtId="0" fontId="5" fillId="0" borderId="34" xfId="0" applyNumberFormat="1" applyFont="1" applyFill="1" applyBorder="1" applyAlignment="1">
      <alignment horizontal="center" vertical="top" shrinkToFit="1"/>
    </xf>
    <xf numFmtId="165" fontId="10" fillId="0" borderId="4" xfId="0" applyNumberFormat="1" applyFont="1" applyFill="1" applyBorder="1" applyAlignment="1">
      <alignment horizontal="left" vertical="top" indent="1" shrinkToFit="1"/>
    </xf>
    <xf numFmtId="165" fontId="10" fillId="0" borderId="5" xfId="0" applyNumberFormat="1" applyFont="1" applyFill="1" applyBorder="1" applyAlignment="1">
      <alignment horizontal="left" vertical="top" indent="1" shrinkToFit="1"/>
    </xf>
    <xf numFmtId="165" fontId="10" fillId="0" borderId="6" xfId="0" applyNumberFormat="1" applyFont="1" applyFill="1" applyBorder="1" applyAlignment="1">
      <alignment horizontal="left" vertical="top" indent="1" shrinkToFit="1"/>
    </xf>
    <xf numFmtId="164" fontId="10" fillId="0" borderId="4" xfId="0" applyNumberFormat="1" applyFont="1" applyFill="1" applyBorder="1" applyAlignment="1">
      <alignment horizontal="left" vertical="top" indent="1" shrinkToFit="1"/>
    </xf>
    <xf numFmtId="164" fontId="10" fillId="0" borderId="6" xfId="0" applyNumberFormat="1" applyFont="1" applyFill="1" applyBorder="1" applyAlignment="1">
      <alignment horizontal="left" vertical="top" indent="1" shrinkToFit="1"/>
    </xf>
    <xf numFmtId="164" fontId="10" fillId="0" borderId="45" xfId="0" applyNumberFormat="1" applyFont="1" applyFill="1" applyBorder="1" applyAlignment="1">
      <alignment horizontal="center" vertical="top" shrinkToFit="1"/>
    </xf>
    <xf numFmtId="164" fontId="10" fillId="0" borderId="38" xfId="0" applyNumberFormat="1" applyFont="1" applyFill="1" applyBorder="1" applyAlignment="1">
      <alignment horizontal="center" vertical="top" shrinkToFit="1"/>
    </xf>
    <xf numFmtId="164" fontId="10" fillId="0" borderId="10" xfId="0" applyNumberFormat="1" applyFont="1" applyFill="1" applyBorder="1" applyAlignment="1">
      <alignment horizontal="right" vertical="top" indent="2" shrinkToFit="1"/>
    </xf>
    <xf numFmtId="164" fontId="10" fillId="0" borderId="11" xfId="0" applyNumberFormat="1" applyFont="1" applyFill="1" applyBorder="1" applyAlignment="1">
      <alignment horizontal="right" vertical="top" indent="2" shrinkToFit="1"/>
    </xf>
    <xf numFmtId="164" fontId="10" fillId="0" borderId="12" xfId="0" applyNumberFormat="1" applyFont="1" applyFill="1" applyBorder="1" applyAlignment="1">
      <alignment horizontal="right" vertical="top" indent="2" shrinkToFit="1"/>
    </xf>
    <xf numFmtId="0" fontId="6" fillId="0" borderId="14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" fontId="10" fillId="0" borderId="10" xfId="0" applyNumberFormat="1" applyFont="1" applyFill="1" applyBorder="1" applyAlignment="1">
      <alignment horizontal="left" vertical="top" indent="1" shrinkToFit="1"/>
    </xf>
    <xf numFmtId="1" fontId="10" fillId="0" borderId="12" xfId="0" applyNumberFormat="1" applyFont="1" applyFill="1" applyBorder="1" applyAlignment="1">
      <alignment horizontal="left" vertical="top" indent="1" shrinkToFit="1"/>
    </xf>
    <xf numFmtId="1" fontId="10" fillId="0" borderId="10" xfId="0" applyNumberFormat="1" applyFont="1" applyFill="1" applyBorder="1" applyAlignment="1">
      <alignment horizontal="right" vertical="top" indent="1" shrinkToFit="1"/>
    </xf>
    <xf numFmtId="1" fontId="10" fillId="0" borderId="11" xfId="0" applyNumberFormat="1" applyFont="1" applyFill="1" applyBorder="1" applyAlignment="1">
      <alignment horizontal="right" vertical="top" indent="1" shrinkToFit="1"/>
    </xf>
    <xf numFmtId="1" fontId="10" fillId="0" borderId="12" xfId="0" applyNumberFormat="1" applyFont="1" applyFill="1" applyBorder="1" applyAlignment="1">
      <alignment horizontal="right" vertical="top" indent="1" shrinkToFit="1"/>
    </xf>
    <xf numFmtId="0" fontId="6" fillId="0" borderId="38" xfId="0" applyFont="1" applyFill="1" applyBorder="1" applyAlignment="1">
      <alignment horizontal="left" vertical="top" wrapText="1"/>
    </xf>
    <xf numFmtId="164" fontId="10" fillId="0" borderId="45" xfId="0" applyNumberFormat="1" applyFont="1" applyFill="1" applyBorder="1" applyAlignment="1">
      <alignment horizontal="right" vertical="top" indent="1" shrinkToFit="1"/>
    </xf>
    <xf numFmtId="164" fontId="10" fillId="0" borderId="15" xfId="0" applyNumberFormat="1" applyFont="1" applyFill="1" applyBorder="1" applyAlignment="1">
      <alignment horizontal="right" vertical="top" indent="1" shrinkToFit="1"/>
    </xf>
    <xf numFmtId="164" fontId="10" fillId="0" borderId="38" xfId="0" applyNumberFormat="1" applyFont="1" applyFill="1" applyBorder="1" applyAlignment="1">
      <alignment horizontal="right" vertical="top" indent="1" shrinkToFit="1"/>
    </xf>
    <xf numFmtId="164" fontId="10" fillId="0" borderId="45" xfId="0" applyNumberFormat="1" applyFont="1" applyFill="1" applyBorder="1" applyAlignment="1">
      <alignment horizontal="right" vertical="top" shrinkToFit="1"/>
    </xf>
    <xf numFmtId="164" fontId="10" fillId="0" borderId="38" xfId="0" applyNumberFormat="1" applyFont="1" applyFill="1" applyBorder="1" applyAlignment="1">
      <alignment horizontal="right" vertical="top" shrinkToFit="1"/>
    </xf>
    <xf numFmtId="2" fontId="6" fillId="0" borderId="10" xfId="0" applyNumberFormat="1" applyFont="1" applyFill="1" applyBorder="1" applyAlignment="1">
      <alignment horizontal="left" vertical="top" wrapText="1"/>
    </xf>
    <xf numFmtId="1" fontId="6" fillId="0" borderId="10" xfId="0" applyNumberFormat="1" applyFont="1" applyFill="1" applyBorder="1" applyAlignment="1">
      <alignment horizontal="left" vertical="top" indent="1" shrinkToFit="1"/>
    </xf>
    <xf numFmtId="1" fontId="6" fillId="0" borderId="12" xfId="0" applyNumberFormat="1" applyFont="1" applyFill="1" applyBorder="1" applyAlignment="1">
      <alignment horizontal="left" vertical="top" indent="1" shrinkToFit="1"/>
    </xf>
    <xf numFmtId="2" fontId="5" fillId="0" borderId="13" xfId="0" applyNumberFormat="1" applyFont="1" applyFill="1" applyBorder="1" applyAlignment="1">
      <alignment horizontal="center" vertical="top" shrinkToFit="1"/>
    </xf>
    <xf numFmtId="0" fontId="10" fillId="0" borderId="20" xfId="0" applyNumberFormat="1" applyFont="1" applyFill="1" applyBorder="1" applyAlignment="1">
      <alignment horizontal="center" vertical="top" shrinkToFit="1"/>
    </xf>
    <xf numFmtId="0" fontId="10" fillId="0" borderId="26" xfId="0" applyNumberFormat="1" applyFont="1" applyFill="1" applyBorder="1" applyAlignment="1">
      <alignment horizontal="center" vertical="top" shrinkToFit="1"/>
    </xf>
    <xf numFmtId="0" fontId="10" fillId="0" borderId="15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/>
    </xf>
    <xf numFmtId="0" fontId="26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39" xfId="0" applyFont="1" applyBorder="1" applyAlignment="1"/>
    <xf numFmtId="0" fontId="6" fillId="0" borderId="21" xfId="0" applyFont="1" applyBorder="1" applyAlignment="1"/>
    <xf numFmtId="164" fontId="10" fillId="0" borderId="25" xfId="0" applyNumberFormat="1" applyFont="1" applyFill="1" applyBorder="1" applyAlignment="1">
      <alignment horizontal="center" vertical="top" shrinkToFit="1"/>
    </xf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2" fontId="10" fillId="0" borderId="28" xfId="0" applyNumberFormat="1" applyFont="1" applyFill="1" applyBorder="1" applyAlignment="1">
      <alignment horizontal="center" vertical="top" shrinkToFit="1"/>
    </xf>
    <xf numFmtId="2" fontId="10" fillId="0" borderId="29" xfId="0" applyNumberFormat="1" applyFont="1" applyFill="1" applyBorder="1" applyAlignment="1">
      <alignment horizontal="center" vertical="top" shrinkToFit="1"/>
    </xf>
    <xf numFmtId="2" fontId="10" fillId="0" borderId="39" xfId="0" applyNumberFormat="1" applyFont="1" applyFill="1" applyBorder="1" applyAlignment="1">
      <alignment horizontal="center" vertical="top" shrinkToFit="1"/>
    </xf>
    <xf numFmtId="2" fontId="10" fillId="0" borderId="21" xfId="0" applyNumberFormat="1" applyFont="1" applyFill="1" applyBorder="1" applyAlignment="1">
      <alignment horizontal="center" vertical="top" shrinkToFit="1"/>
    </xf>
    <xf numFmtId="2" fontId="10" fillId="0" borderId="37" xfId="0" applyNumberFormat="1" applyFont="1" applyFill="1" applyBorder="1" applyAlignment="1">
      <alignment horizontal="center" vertical="top" shrinkToFit="1"/>
    </xf>
    <xf numFmtId="165" fontId="10" fillId="0" borderId="10" xfId="0" applyNumberFormat="1" applyFont="1" applyFill="1" applyBorder="1" applyAlignment="1">
      <alignment horizontal="center" vertical="top" shrinkToFit="1"/>
    </xf>
    <xf numFmtId="165" fontId="10" fillId="0" borderId="12" xfId="0" applyNumberFormat="1" applyFont="1" applyFill="1" applyBorder="1" applyAlignment="1">
      <alignment horizontal="center" vertical="top" shrinkToFit="1"/>
    </xf>
    <xf numFmtId="0" fontId="10" fillId="0" borderId="12" xfId="0" applyFont="1" applyFill="1" applyBorder="1" applyAlignment="1">
      <alignment horizontal="left" vertical="top"/>
    </xf>
    <xf numFmtId="164" fontId="10" fillId="0" borderId="10" xfId="0" applyNumberFormat="1" applyFont="1" applyFill="1" applyBorder="1" applyAlignment="1">
      <alignment horizontal="right" vertical="top" indent="1" shrinkToFit="1"/>
    </xf>
    <xf numFmtId="164" fontId="10" fillId="0" borderId="12" xfId="0" applyNumberFormat="1" applyFont="1" applyFill="1" applyBorder="1" applyAlignment="1">
      <alignment horizontal="right" vertical="top" indent="1" shrinkToFit="1"/>
    </xf>
    <xf numFmtId="2" fontId="10" fillId="0" borderId="10" xfId="0" applyNumberFormat="1" applyFont="1" applyFill="1" applyBorder="1" applyAlignment="1">
      <alignment horizontal="left" vertical="top" indent="1" shrinkToFit="1"/>
    </xf>
    <xf numFmtId="2" fontId="10" fillId="0" borderId="12" xfId="0" applyNumberFormat="1" applyFont="1" applyFill="1" applyBorder="1" applyAlignment="1">
      <alignment horizontal="left" vertical="top" indent="1" shrinkToFit="1"/>
    </xf>
    <xf numFmtId="2" fontId="10" fillId="0" borderId="10" xfId="0" applyNumberFormat="1" applyFont="1" applyFill="1" applyBorder="1" applyAlignment="1">
      <alignment horizontal="right" vertical="top" shrinkToFit="1"/>
    </xf>
    <xf numFmtId="2" fontId="10" fillId="0" borderId="12" xfId="0" applyNumberFormat="1" applyFont="1" applyFill="1" applyBorder="1" applyAlignment="1">
      <alignment horizontal="right" vertical="top" shrinkToFit="1"/>
    </xf>
    <xf numFmtId="2" fontId="10" fillId="0" borderId="10" xfId="0" applyNumberFormat="1" applyFont="1" applyFill="1" applyBorder="1" applyAlignment="1">
      <alignment horizontal="left" vertical="top" shrinkToFit="1"/>
    </xf>
    <xf numFmtId="2" fontId="10" fillId="0" borderId="12" xfId="0" applyNumberFormat="1" applyFont="1" applyFill="1" applyBorder="1" applyAlignment="1">
      <alignment horizontal="left" vertical="top" shrinkToFit="1"/>
    </xf>
    <xf numFmtId="2" fontId="10" fillId="0" borderId="7" xfId="0" applyNumberFormat="1" applyFont="1" applyFill="1" applyBorder="1" applyAlignment="1">
      <alignment horizontal="center" vertical="top" shrinkToFit="1"/>
    </xf>
    <xf numFmtId="2" fontId="10" fillId="0" borderId="9" xfId="0" applyNumberFormat="1" applyFont="1" applyFill="1" applyBorder="1" applyAlignment="1">
      <alignment horizontal="center" vertical="top" shrinkToFit="1"/>
    </xf>
    <xf numFmtId="0" fontId="10" fillId="0" borderId="9" xfId="0" applyFont="1" applyFill="1" applyBorder="1" applyAlignment="1">
      <alignment horizontal="center" vertical="top"/>
    </xf>
    <xf numFmtId="2" fontId="10" fillId="0" borderId="11" xfId="0" applyNumberFormat="1" applyFont="1" applyFill="1" applyBorder="1" applyAlignment="1">
      <alignment horizontal="left" vertical="top" indent="1" shrinkToFit="1"/>
    </xf>
    <xf numFmtId="164" fontId="10" fillId="0" borderId="11" xfId="0" applyNumberFormat="1" applyFont="1" applyFill="1" applyBorder="1" applyAlignment="1">
      <alignment horizontal="right" vertical="top" indent="1" shrinkToFit="1"/>
    </xf>
    <xf numFmtId="1" fontId="9" fillId="0" borderId="45" xfId="0" applyNumberFormat="1" applyFont="1" applyFill="1" applyBorder="1" applyAlignment="1">
      <alignment horizontal="center" vertical="top" shrinkToFit="1"/>
    </xf>
    <xf numFmtId="1" fontId="9" fillId="0" borderId="38" xfId="0" applyNumberFormat="1" applyFont="1" applyFill="1" applyBorder="1" applyAlignment="1">
      <alignment horizontal="center" vertical="top" shrinkToFit="1"/>
    </xf>
    <xf numFmtId="0" fontId="6" fillId="0" borderId="14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164" fontId="9" fillId="0" borderId="45" xfId="0" applyNumberFormat="1" applyFont="1" applyFill="1" applyBorder="1" applyAlignment="1">
      <alignment horizontal="center" vertical="top" shrinkToFit="1"/>
    </xf>
    <xf numFmtId="164" fontId="9" fillId="0" borderId="38" xfId="0" applyNumberFormat="1" applyFont="1" applyFill="1" applyBorder="1" applyAlignment="1">
      <alignment horizontal="center" vertical="top" shrinkToFit="1"/>
    </xf>
    <xf numFmtId="2" fontId="9" fillId="0" borderId="14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vertical="top" wrapText="1"/>
    </xf>
    <xf numFmtId="1" fontId="10" fillId="2" borderId="10" xfId="0" applyNumberFormat="1" applyFont="1" applyFill="1" applyBorder="1" applyAlignment="1">
      <alignment horizontal="center" vertical="top" shrinkToFit="1"/>
    </xf>
    <xf numFmtId="1" fontId="10" fillId="2" borderId="12" xfId="0" applyNumberFormat="1" applyFont="1" applyFill="1" applyBorder="1" applyAlignment="1">
      <alignment horizontal="center" vertical="top" shrinkToFit="1"/>
    </xf>
    <xf numFmtId="2" fontId="10" fillId="2" borderId="10" xfId="0" applyNumberFormat="1" applyFont="1" applyFill="1" applyBorder="1" applyAlignment="1">
      <alignment horizontal="center" vertical="top" shrinkToFit="1"/>
    </xf>
    <xf numFmtId="2" fontId="10" fillId="2" borderId="12" xfId="0" applyNumberFormat="1" applyFont="1" applyFill="1" applyBorder="1" applyAlignment="1">
      <alignment horizontal="center" vertical="top" shrinkToFit="1"/>
    </xf>
    <xf numFmtId="0" fontId="16" fillId="0" borderId="14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 indent="17"/>
    </xf>
    <xf numFmtId="2" fontId="10" fillId="2" borderId="11" xfId="0" applyNumberFormat="1" applyFont="1" applyFill="1" applyBorder="1" applyAlignment="1">
      <alignment horizontal="center" vertical="top" shrinkToFit="1"/>
    </xf>
    <xf numFmtId="0" fontId="6" fillId="0" borderId="2" xfId="0" applyFont="1" applyFill="1" applyBorder="1" applyAlignment="1">
      <alignment horizontal="left" vertical="top" wrapText="1" indent="2"/>
    </xf>
    <xf numFmtId="0" fontId="6" fillId="0" borderId="3" xfId="0" applyFont="1" applyFill="1" applyBorder="1" applyAlignment="1">
      <alignment horizontal="left" vertical="top" wrapText="1" indent="2"/>
    </xf>
    <xf numFmtId="0" fontId="6" fillId="0" borderId="4" xfId="0" applyFont="1" applyFill="1" applyBorder="1" applyAlignment="1">
      <alignment horizontal="left" vertical="top" wrapText="1" indent="5"/>
    </xf>
    <xf numFmtId="0" fontId="6" fillId="0" borderId="5" xfId="0" applyFont="1" applyFill="1" applyBorder="1" applyAlignment="1">
      <alignment horizontal="left" vertical="top" wrapText="1" indent="5"/>
    </xf>
    <xf numFmtId="0" fontId="6" fillId="0" borderId="6" xfId="0" applyFont="1" applyFill="1" applyBorder="1" applyAlignment="1">
      <alignment horizontal="left" vertical="top" wrapText="1" indent="5"/>
    </xf>
    <xf numFmtId="0" fontId="6" fillId="0" borderId="7" xfId="0" applyFont="1" applyFill="1" applyBorder="1" applyAlignment="1">
      <alignment horizontal="left" vertical="top" wrapText="1" indent="5"/>
    </xf>
    <xf numFmtId="0" fontId="6" fillId="0" borderId="8" xfId="0" applyFont="1" applyFill="1" applyBorder="1" applyAlignment="1">
      <alignment horizontal="left" vertical="top" wrapText="1" indent="5"/>
    </xf>
    <xf numFmtId="0" fontId="6" fillId="0" borderId="9" xfId="0" applyFont="1" applyFill="1" applyBorder="1" applyAlignment="1">
      <alignment horizontal="left" vertical="top" wrapText="1" indent="5"/>
    </xf>
    <xf numFmtId="0" fontId="6" fillId="0" borderId="4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 indent="2"/>
    </xf>
    <xf numFmtId="0" fontId="6" fillId="0" borderId="11" xfId="0" applyFont="1" applyFill="1" applyBorder="1" applyAlignment="1">
      <alignment horizontal="left" vertical="top" wrapText="1" indent="2"/>
    </xf>
    <xf numFmtId="0" fontId="6" fillId="0" borderId="12" xfId="0" applyFont="1" applyFill="1" applyBorder="1" applyAlignment="1">
      <alignment horizontal="left" vertical="top" wrapText="1" indent="2"/>
    </xf>
    <xf numFmtId="0" fontId="10" fillId="0" borderId="4" xfId="0" applyFont="1" applyFill="1" applyBorder="1" applyAlignment="1">
      <alignment horizontal="left" vertical="top" wrapText="1" indent="1"/>
    </xf>
    <xf numFmtId="0" fontId="10" fillId="0" borderId="5" xfId="0" applyFont="1" applyFill="1" applyBorder="1" applyAlignment="1">
      <alignment horizontal="left" vertical="top" wrapText="1" indent="1"/>
    </xf>
    <xf numFmtId="0" fontId="10" fillId="0" borderId="6" xfId="0" applyFont="1" applyFill="1" applyBorder="1" applyAlignment="1">
      <alignment horizontal="left" vertical="top" wrapText="1" indent="1"/>
    </xf>
    <xf numFmtId="0" fontId="10" fillId="0" borderId="7" xfId="0" applyFont="1" applyFill="1" applyBorder="1" applyAlignment="1">
      <alignment horizontal="left" vertical="top" wrapText="1" indent="1"/>
    </xf>
    <xf numFmtId="0" fontId="10" fillId="0" borderId="8" xfId="0" applyFont="1" applyFill="1" applyBorder="1" applyAlignment="1">
      <alignment horizontal="left" vertical="top" wrapText="1" indent="1"/>
    </xf>
    <xf numFmtId="0" fontId="10" fillId="0" borderId="9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right" vertical="center" wrapText="1" indent="7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 indent="4"/>
    </xf>
    <xf numFmtId="0" fontId="10" fillId="0" borderId="0" xfId="0" applyFont="1" applyFill="1" applyBorder="1" applyAlignment="1">
      <alignment horizontal="left" vertical="center" wrapText="1" indent="15"/>
    </xf>
    <xf numFmtId="0" fontId="6" fillId="0" borderId="12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 indent="1"/>
    </xf>
    <xf numFmtId="0" fontId="6" fillId="0" borderId="11" xfId="0" applyFont="1" applyFill="1" applyBorder="1" applyAlignment="1">
      <alignment horizontal="right" vertical="center" wrapText="1" indent="1"/>
    </xf>
    <xf numFmtId="0" fontId="6" fillId="0" borderId="12" xfId="0" applyFont="1" applyFill="1" applyBorder="1" applyAlignment="1">
      <alignment horizontal="right" vertical="center" wrapText="1" inden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 indent="2"/>
    </xf>
    <xf numFmtId="0" fontId="6" fillId="0" borderId="12" xfId="0" applyFont="1" applyFill="1" applyBorder="1" applyAlignment="1">
      <alignment horizontal="left" vertical="center" wrapText="1" indent="2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left" vertical="center" wrapText="1" indent="1"/>
    </xf>
    <xf numFmtId="165" fontId="5" fillId="0" borderId="10" xfId="0" applyNumberFormat="1" applyFont="1" applyFill="1" applyBorder="1" applyAlignment="1">
      <alignment horizontal="right" vertical="top" indent="1" shrinkToFit="1"/>
    </xf>
    <xf numFmtId="165" fontId="5" fillId="0" borderId="12" xfId="0" applyNumberFormat="1" applyFont="1" applyFill="1" applyBorder="1" applyAlignment="1">
      <alignment horizontal="right" vertical="top" indent="1" shrinkToFit="1"/>
    </xf>
    <xf numFmtId="2" fontId="5" fillId="0" borderId="10" xfId="0" applyNumberFormat="1" applyFont="1" applyFill="1" applyBorder="1" applyAlignment="1">
      <alignment horizontal="right" vertical="top" indent="1" shrinkToFit="1"/>
    </xf>
    <xf numFmtId="2" fontId="5" fillId="0" borderId="11" xfId="0" applyNumberFormat="1" applyFont="1" applyFill="1" applyBorder="1" applyAlignment="1">
      <alignment horizontal="right" vertical="top" indent="1" shrinkToFit="1"/>
    </xf>
    <xf numFmtId="2" fontId="5" fillId="0" borderId="12" xfId="0" applyNumberFormat="1" applyFont="1" applyFill="1" applyBorder="1" applyAlignment="1">
      <alignment horizontal="right" vertical="top" indent="1" shrinkToFit="1"/>
    </xf>
    <xf numFmtId="165" fontId="5" fillId="0" borderId="10" xfId="0" applyNumberFormat="1" applyFont="1" applyFill="1" applyBorder="1" applyAlignment="1">
      <alignment horizontal="left" vertical="top" indent="1" shrinkToFit="1"/>
    </xf>
    <xf numFmtId="165" fontId="5" fillId="0" borderId="12" xfId="0" applyNumberFormat="1" applyFont="1" applyFill="1" applyBorder="1" applyAlignment="1">
      <alignment horizontal="left" vertical="top" indent="1" shrinkToFit="1"/>
    </xf>
    <xf numFmtId="2" fontId="5" fillId="0" borderId="10" xfId="0" applyNumberFormat="1" applyFont="1" applyFill="1" applyBorder="1" applyAlignment="1">
      <alignment horizontal="left" vertical="top" indent="1" shrinkToFit="1"/>
    </xf>
    <xf numFmtId="2" fontId="5" fillId="0" borderId="12" xfId="0" applyNumberFormat="1" applyFont="1" applyFill="1" applyBorder="1" applyAlignment="1">
      <alignment horizontal="left" vertical="top" indent="1" shrinkToFit="1"/>
    </xf>
    <xf numFmtId="1" fontId="5" fillId="0" borderId="10" xfId="0" applyNumberFormat="1" applyFont="1" applyFill="1" applyBorder="1" applyAlignment="1">
      <alignment horizontal="right" vertical="top" indent="1" shrinkToFit="1"/>
    </xf>
    <xf numFmtId="1" fontId="5" fillId="0" borderId="11" xfId="0" applyNumberFormat="1" applyFont="1" applyFill="1" applyBorder="1" applyAlignment="1">
      <alignment horizontal="right" vertical="top" indent="1" shrinkToFit="1"/>
    </xf>
    <xf numFmtId="1" fontId="5" fillId="0" borderId="12" xfId="0" applyNumberFormat="1" applyFont="1" applyFill="1" applyBorder="1" applyAlignment="1">
      <alignment horizontal="right" vertical="top" indent="1" shrinkToFit="1"/>
    </xf>
    <xf numFmtId="1" fontId="5" fillId="0" borderId="10" xfId="0" applyNumberFormat="1" applyFont="1" applyFill="1" applyBorder="1" applyAlignment="1">
      <alignment horizontal="left" vertical="top" indent="2" shrinkToFit="1"/>
    </xf>
    <xf numFmtId="1" fontId="5" fillId="0" borderId="12" xfId="0" applyNumberFormat="1" applyFont="1" applyFill="1" applyBorder="1" applyAlignment="1">
      <alignment horizontal="left" vertical="top" indent="2" shrinkToFit="1"/>
    </xf>
    <xf numFmtId="1" fontId="5" fillId="0" borderId="10" xfId="0" applyNumberFormat="1" applyFont="1" applyFill="1" applyBorder="1" applyAlignment="1">
      <alignment horizontal="left" vertical="top" indent="1" shrinkToFit="1"/>
    </xf>
    <xf numFmtId="1" fontId="5" fillId="0" borderId="12" xfId="0" applyNumberFormat="1" applyFont="1" applyFill="1" applyBorder="1" applyAlignment="1">
      <alignment horizontal="left" vertical="top" indent="1" shrinkToFit="1"/>
    </xf>
    <xf numFmtId="0" fontId="24" fillId="0" borderId="10" xfId="0" applyFont="1" applyFill="1" applyBorder="1" applyAlignment="1">
      <alignment horizontal="left" vertical="top" wrapText="1" indent="1"/>
    </xf>
    <xf numFmtId="0" fontId="24" fillId="0" borderId="11" xfId="0" applyFont="1" applyFill="1" applyBorder="1" applyAlignment="1">
      <alignment horizontal="left" vertical="top" wrapText="1" indent="1"/>
    </xf>
    <xf numFmtId="0" fontId="24" fillId="0" borderId="12" xfId="0" applyFont="1" applyFill="1" applyBorder="1" applyAlignment="1">
      <alignment horizontal="left" vertical="top" wrapText="1" indent="1"/>
    </xf>
    <xf numFmtId="164" fontId="5" fillId="0" borderId="10" xfId="0" applyNumberFormat="1" applyFont="1" applyFill="1" applyBorder="1" applyAlignment="1">
      <alignment horizontal="right" vertical="top" indent="1" shrinkToFit="1"/>
    </xf>
    <xf numFmtId="164" fontId="5" fillId="0" borderId="11" xfId="0" applyNumberFormat="1" applyFont="1" applyFill="1" applyBorder="1" applyAlignment="1">
      <alignment horizontal="right" vertical="top" indent="1" shrinkToFit="1"/>
    </xf>
    <xf numFmtId="164" fontId="5" fillId="0" borderId="12" xfId="0" applyNumberFormat="1" applyFont="1" applyFill="1" applyBorder="1" applyAlignment="1">
      <alignment horizontal="right" vertical="top" indent="1" shrinkToFit="1"/>
    </xf>
    <xf numFmtId="164" fontId="5" fillId="0" borderId="10" xfId="0" applyNumberFormat="1" applyFont="1" applyFill="1" applyBorder="1" applyAlignment="1">
      <alignment horizontal="left" vertical="top" indent="2" shrinkToFit="1"/>
    </xf>
    <xf numFmtId="164" fontId="5" fillId="0" borderId="12" xfId="0" applyNumberFormat="1" applyFont="1" applyFill="1" applyBorder="1" applyAlignment="1">
      <alignment horizontal="left" vertical="top" indent="2" shrinkToFit="1"/>
    </xf>
    <xf numFmtId="0" fontId="16" fillId="0" borderId="1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165" fontId="10" fillId="0" borderId="10" xfId="0" applyNumberFormat="1" applyFont="1" applyFill="1" applyBorder="1" applyAlignment="1">
      <alignment horizontal="right" vertical="top" indent="1" shrinkToFit="1"/>
    </xf>
    <xf numFmtId="165" fontId="10" fillId="0" borderId="11" xfId="0" applyNumberFormat="1" applyFont="1" applyFill="1" applyBorder="1" applyAlignment="1">
      <alignment horizontal="right" vertical="top" indent="1" shrinkToFit="1"/>
    </xf>
    <xf numFmtId="165" fontId="10" fillId="0" borderId="12" xfId="0" applyNumberFormat="1" applyFont="1" applyFill="1" applyBorder="1" applyAlignment="1">
      <alignment horizontal="right" vertical="top" indent="1" shrinkToFit="1"/>
    </xf>
    <xf numFmtId="165" fontId="10" fillId="0" borderId="10" xfId="0" applyNumberFormat="1" applyFont="1" applyFill="1" applyBorder="1" applyAlignment="1">
      <alignment horizontal="right" vertical="top" shrinkToFit="1"/>
    </xf>
    <xf numFmtId="165" fontId="10" fillId="0" borderId="12" xfId="0" applyNumberFormat="1" applyFont="1" applyFill="1" applyBorder="1" applyAlignment="1">
      <alignment horizontal="right" vertical="top" shrinkToFit="1"/>
    </xf>
    <xf numFmtId="165" fontId="10" fillId="0" borderId="11" xfId="0" applyNumberFormat="1" applyFont="1" applyFill="1" applyBorder="1" applyAlignment="1">
      <alignment horizontal="center" vertical="top" shrinkToFit="1"/>
    </xf>
    <xf numFmtId="1" fontId="10" fillId="0" borderId="14" xfId="0" applyNumberFormat="1" applyFont="1" applyFill="1" applyBorder="1" applyAlignment="1">
      <alignment horizontal="center" vertical="top" shrinkToFit="1"/>
    </xf>
    <xf numFmtId="1" fontId="10" fillId="0" borderId="38" xfId="0" applyNumberFormat="1" applyFont="1" applyFill="1" applyBorder="1" applyAlignment="1">
      <alignment horizontal="center" vertical="top" shrinkToFit="1"/>
    </xf>
    <xf numFmtId="2" fontId="5" fillId="0" borderId="10" xfId="0" applyNumberFormat="1" applyFont="1" applyFill="1" applyBorder="1" applyAlignment="1">
      <alignment horizontal="right" vertical="top" shrinkToFit="1"/>
    </xf>
    <xf numFmtId="2" fontId="5" fillId="0" borderId="12" xfId="0" applyNumberFormat="1" applyFont="1" applyFill="1" applyBorder="1" applyAlignment="1">
      <alignment horizontal="right" vertical="top" shrinkToFit="1"/>
    </xf>
    <xf numFmtId="0" fontId="26" fillId="0" borderId="10" xfId="0" applyFont="1" applyFill="1" applyBorder="1" applyAlignment="1">
      <alignment horizontal="center" vertical="top" wrapText="1"/>
    </xf>
    <xf numFmtId="0" fontId="25" fillId="0" borderId="11" xfId="0" applyFont="1" applyFill="1" applyBorder="1" applyAlignment="1">
      <alignment horizontal="center" vertical="top"/>
    </xf>
    <xf numFmtId="0" fontId="25" fillId="0" borderId="12" xfId="0" applyFont="1" applyFill="1" applyBorder="1" applyAlignment="1">
      <alignment horizontal="center" vertical="top"/>
    </xf>
    <xf numFmtId="2" fontId="5" fillId="0" borderId="11" xfId="0" applyNumberFormat="1" applyFont="1" applyFill="1" applyBorder="1" applyAlignment="1">
      <alignment horizontal="left" vertical="top" indent="1" shrinkToFit="1"/>
    </xf>
    <xf numFmtId="0" fontId="10" fillId="0" borderId="10" xfId="0" applyNumberFormat="1" applyFont="1" applyFill="1" applyBorder="1" applyAlignment="1">
      <alignment horizontal="left" vertical="top" indent="2" shrinkToFit="1"/>
    </xf>
    <xf numFmtId="0" fontId="10" fillId="0" borderId="12" xfId="0" applyNumberFormat="1" applyFont="1" applyFill="1" applyBorder="1" applyAlignment="1">
      <alignment horizontal="left" vertical="top" indent="2" shrinkToFit="1"/>
    </xf>
    <xf numFmtId="1" fontId="17" fillId="0" borderId="10" xfId="0" applyNumberFormat="1" applyFont="1" applyFill="1" applyBorder="1" applyAlignment="1">
      <alignment horizontal="center" vertical="top" shrinkToFit="1"/>
    </xf>
    <xf numFmtId="1" fontId="17" fillId="0" borderId="12" xfId="0" applyNumberFormat="1" applyFont="1" applyFill="1" applyBorder="1" applyAlignment="1">
      <alignment horizontal="center" vertical="top" shrinkToFit="1"/>
    </xf>
    <xf numFmtId="0" fontId="17" fillId="0" borderId="10" xfId="0" applyNumberFormat="1" applyFont="1" applyFill="1" applyBorder="1" applyAlignment="1">
      <alignment horizontal="center" vertical="center" shrinkToFit="1"/>
    </xf>
    <xf numFmtId="0" fontId="17" fillId="0" borderId="12" xfId="0" applyNumberFormat="1" applyFont="1" applyFill="1" applyBorder="1" applyAlignment="1">
      <alignment horizontal="center" vertical="center" shrinkToFit="1"/>
    </xf>
    <xf numFmtId="2" fontId="17" fillId="0" borderId="10" xfId="0" applyNumberFormat="1" applyFont="1" applyFill="1" applyBorder="1" applyAlignment="1">
      <alignment horizontal="center" vertical="center" shrinkToFit="1"/>
    </xf>
    <xf numFmtId="2" fontId="17" fillId="0" borderId="11" xfId="0" applyNumberFormat="1" applyFont="1" applyFill="1" applyBorder="1" applyAlignment="1">
      <alignment horizontal="center" vertical="center" shrinkToFit="1"/>
    </xf>
    <xf numFmtId="2" fontId="17" fillId="0" borderId="12" xfId="0" applyNumberFormat="1" applyFont="1" applyFill="1" applyBorder="1" applyAlignment="1">
      <alignment horizontal="center" vertical="center" shrinkToFit="1"/>
    </xf>
    <xf numFmtId="164" fontId="17" fillId="0" borderId="10" xfId="0" applyNumberFormat="1" applyFont="1" applyFill="1" applyBorder="1" applyAlignment="1">
      <alignment horizontal="center" vertical="center" shrinkToFit="1"/>
    </xf>
    <xf numFmtId="164" fontId="17" fillId="0" borderId="12" xfId="0" applyNumberFormat="1" applyFont="1" applyFill="1" applyBorder="1" applyAlignment="1">
      <alignment horizontal="center" vertical="center" shrinkToFit="1"/>
    </xf>
    <xf numFmtId="0" fontId="17" fillId="0" borderId="11" xfId="0" applyNumberFormat="1" applyFont="1" applyFill="1" applyBorder="1" applyAlignment="1">
      <alignment horizontal="center" vertical="center" shrinkToFit="1"/>
    </xf>
    <xf numFmtId="165" fontId="17" fillId="0" borderId="10" xfId="0" applyNumberFormat="1" applyFont="1" applyFill="1" applyBorder="1" applyAlignment="1">
      <alignment horizontal="center" vertical="center" shrinkToFit="1"/>
    </xf>
    <xf numFmtId="165" fontId="17" fillId="0" borderId="12" xfId="0" applyNumberFormat="1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center" vertical="top" shrinkToFit="1"/>
    </xf>
    <xf numFmtId="164" fontId="5" fillId="0" borderId="18" xfId="0" applyNumberFormat="1" applyFont="1" applyFill="1" applyBorder="1" applyAlignment="1">
      <alignment horizontal="center" vertical="top" shrinkToFit="1"/>
    </xf>
    <xf numFmtId="164" fontId="5" fillId="0" borderId="19" xfId="0" applyNumberFormat="1" applyFont="1" applyFill="1" applyBorder="1" applyAlignment="1">
      <alignment horizontal="center" vertical="top" shrinkToFit="1"/>
    </xf>
    <xf numFmtId="0" fontId="10" fillId="0" borderId="18" xfId="0" applyFont="1" applyFill="1" applyBorder="1" applyAlignment="1">
      <alignment horizontal="left" vertical="top"/>
    </xf>
    <xf numFmtId="2" fontId="9" fillId="0" borderId="45" xfId="0" applyNumberFormat="1" applyFont="1" applyFill="1" applyBorder="1" applyAlignment="1">
      <alignment horizontal="center" vertical="top" shrinkToFit="1"/>
    </xf>
    <xf numFmtId="0" fontId="9" fillId="0" borderId="45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38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6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1" fontId="10" fillId="0" borderId="7" xfId="0" applyNumberFormat="1" applyFont="1" applyFill="1" applyBorder="1" applyAlignment="1">
      <alignment horizontal="center" vertical="top" shrinkToFit="1"/>
    </xf>
    <xf numFmtId="1" fontId="10" fillId="0" borderId="9" xfId="0" applyNumberFormat="1" applyFont="1" applyFill="1" applyBorder="1" applyAlignment="1">
      <alignment horizontal="center" vertical="top" shrinkToFit="1"/>
    </xf>
    <xf numFmtId="2" fontId="10" fillId="0" borderId="7" xfId="0" applyNumberFormat="1" applyFont="1" applyFill="1" applyBorder="1" applyAlignment="1">
      <alignment horizontal="right" vertical="top" indent="1" shrinkToFit="1"/>
    </xf>
    <xf numFmtId="2" fontId="10" fillId="0" borderId="8" xfId="0" applyNumberFormat="1" applyFont="1" applyFill="1" applyBorder="1" applyAlignment="1">
      <alignment horizontal="right" vertical="top" indent="1" shrinkToFit="1"/>
    </xf>
    <xf numFmtId="2" fontId="10" fillId="0" borderId="9" xfId="0" applyNumberFormat="1" applyFont="1" applyFill="1" applyBorder="1" applyAlignment="1">
      <alignment horizontal="right" vertical="top" indent="1" shrinkToFit="1"/>
    </xf>
    <xf numFmtId="2" fontId="10" fillId="0" borderId="8" xfId="0" applyNumberFormat="1" applyFont="1" applyFill="1" applyBorder="1" applyAlignment="1">
      <alignment horizontal="center" vertical="top" shrinkToFit="1"/>
    </xf>
    <xf numFmtId="165" fontId="10" fillId="0" borderId="7" xfId="0" applyNumberFormat="1" applyFont="1" applyFill="1" applyBorder="1" applyAlignment="1">
      <alignment horizontal="center" vertical="top" shrinkToFit="1"/>
    </xf>
    <xf numFmtId="165" fontId="10" fillId="0" borderId="9" xfId="0" applyNumberFormat="1" applyFont="1" applyFill="1" applyBorder="1" applyAlignment="1">
      <alignment horizontal="center" vertical="top" shrinkToFit="1"/>
    </xf>
    <xf numFmtId="164" fontId="10" fillId="0" borderId="7" xfId="0" applyNumberFormat="1" applyFont="1" applyFill="1" applyBorder="1" applyAlignment="1">
      <alignment horizontal="right" vertical="top" indent="1" shrinkToFit="1"/>
    </xf>
    <xf numFmtId="164" fontId="10" fillId="0" borderId="8" xfId="0" applyNumberFormat="1" applyFont="1" applyFill="1" applyBorder="1" applyAlignment="1">
      <alignment horizontal="right" vertical="top" indent="1" shrinkToFit="1"/>
    </xf>
    <xf numFmtId="164" fontId="10" fillId="0" borderId="9" xfId="0" applyNumberFormat="1" applyFont="1" applyFill="1" applyBorder="1" applyAlignment="1">
      <alignment horizontal="right" vertical="top" indent="1" shrinkToFit="1"/>
    </xf>
    <xf numFmtId="2" fontId="10" fillId="0" borderId="7" xfId="0" applyNumberFormat="1" applyFont="1" applyFill="1" applyBorder="1" applyAlignment="1">
      <alignment horizontal="right" vertical="top" shrinkToFit="1"/>
    </xf>
    <xf numFmtId="2" fontId="10" fillId="0" borderId="9" xfId="0" applyNumberFormat="1" applyFont="1" applyFill="1" applyBorder="1" applyAlignment="1">
      <alignment horizontal="right" vertical="top" shrinkToFit="1"/>
    </xf>
    <xf numFmtId="0" fontId="10" fillId="0" borderId="10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166" fontId="10" fillId="0" borderId="10" xfId="0" applyNumberFormat="1" applyFont="1" applyFill="1" applyBorder="1" applyAlignment="1">
      <alignment horizontal="center" vertical="top" shrinkToFit="1"/>
    </xf>
    <xf numFmtId="166" fontId="10" fillId="0" borderId="12" xfId="0" applyNumberFormat="1" applyFont="1" applyFill="1" applyBorder="1" applyAlignment="1">
      <alignment horizontal="center" vertical="top" shrinkToFit="1"/>
    </xf>
    <xf numFmtId="164" fontId="10" fillId="0" borderId="10" xfId="0" applyNumberFormat="1" applyFont="1" applyFill="1" applyBorder="1" applyAlignment="1">
      <alignment horizontal="left" vertical="top" indent="2" shrinkToFit="1"/>
    </xf>
    <xf numFmtId="164" fontId="10" fillId="0" borderId="12" xfId="0" applyNumberFormat="1" applyFont="1" applyFill="1" applyBorder="1" applyAlignment="1">
      <alignment horizontal="left" vertical="top" indent="2" shrinkToFit="1"/>
    </xf>
    <xf numFmtId="0" fontId="26" fillId="0" borderId="4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center" vertical="top" wrapText="1"/>
    </xf>
    <xf numFmtId="0" fontId="17" fillId="0" borderId="41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2" fontId="17" fillId="0" borderId="41" xfId="0" applyNumberFormat="1" applyFont="1" applyFill="1" applyBorder="1" applyAlignment="1">
      <alignment horizontal="left" vertical="top" indent="1" shrinkToFit="1"/>
    </xf>
    <xf numFmtId="2" fontId="17" fillId="0" borderId="42" xfId="0" applyNumberFormat="1" applyFont="1" applyFill="1" applyBorder="1" applyAlignment="1">
      <alignment horizontal="left" vertical="top" indent="1" shrinkToFit="1"/>
    </xf>
    <xf numFmtId="2" fontId="17" fillId="0" borderId="21" xfId="0" applyNumberFormat="1" applyFont="1" applyFill="1" applyBorder="1" applyAlignment="1">
      <alignment horizontal="left" vertical="top" indent="1" shrinkToFit="1"/>
    </xf>
    <xf numFmtId="2" fontId="17" fillId="0" borderId="41" xfId="0" applyNumberFormat="1" applyFont="1" applyFill="1" applyBorder="1" applyAlignment="1">
      <alignment horizontal="center" vertical="top" shrinkToFit="1"/>
    </xf>
    <xf numFmtId="2" fontId="17" fillId="0" borderId="42" xfId="0" applyNumberFormat="1" applyFont="1" applyFill="1" applyBorder="1" applyAlignment="1">
      <alignment horizontal="center" vertical="top" shrinkToFit="1"/>
    </xf>
    <xf numFmtId="2" fontId="17" fillId="0" borderId="21" xfId="0" applyNumberFormat="1" applyFont="1" applyFill="1" applyBorder="1" applyAlignment="1">
      <alignment horizontal="center" vertical="top" shrinkToFit="1"/>
    </xf>
    <xf numFmtId="2" fontId="17" fillId="0" borderId="7" xfId="0" applyNumberFormat="1" applyFont="1" applyFill="1" applyBorder="1" applyAlignment="1">
      <alignment horizontal="center" vertical="top" shrinkToFit="1"/>
    </xf>
    <xf numFmtId="2" fontId="17" fillId="0" borderId="9" xfId="0" applyNumberFormat="1" applyFont="1" applyFill="1" applyBorder="1" applyAlignment="1">
      <alignment horizontal="center" vertical="top" shrinkToFit="1"/>
    </xf>
    <xf numFmtId="0" fontId="17" fillId="0" borderId="9" xfId="0" applyFont="1" applyFill="1" applyBorder="1" applyAlignment="1">
      <alignment horizontal="center" vertical="top"/>
    </xf>
    <xf numFmtId="165" fontId="17" fillId="0" borderId="7" xfId="0" applyNumberFormat="1" applyFont="1" applyFill="1" applyBorder="1" applyAlignment="1">
      <alignment horizontal="center" vertical="top" shrinkToFit="1"/>
    </xf>
    <xf numFmtId="165" fontId="17" fillId="0" borderId="9" xfId="0" applyNumberFormat="1" applyFont="1" applyFill="1" applyBorder="1" applyAlignment="1">
      <alignment horizontal="center" vertical="top" shrinkToFit="1"/>
    </xf>
    <xf numFmtId="1" fontId="17" fillId="0" borderId="7" xfId="0" applyNumberFormat="1" applyFont="1" applyFill="1" applyBorder="1" applyAlignment="1">
      <alignment horizontal="center" vertical="top" shrinkToFit="1"/>
    </xf>
    <xf numFmtId="1" fontId="17" fillId="0" borderId="8" xfId="0" applyNumberFormat="1" applyFont="1" applyFill="1" applyBorder="1" applyAlignment="1">
      <alignment horizontal="center" vertical="top" shrinkToFit="1"/>
    </xf>
    <xf numFmtId="1" fontId="17" fillId="0" borderId="9" xfId="0" applyNumberFormat="1" applyFont="1" applyFill="1" applyBorder="1" applyAlignment="1">
      <alignment horizontal="center" vertical="top" shrinkToFit="1"/>
    </xf>
    <xf numFmtId="164" fontId="17" fillId="0" borderId="7" xfId="0" applyNumberFormat="1" applyFont="1" applyFill="1" applyBorder="1" applyAlignment="1">
      <alignment horizontal="center" vertical="top" shrinkToFit="1"/>
    </xf>
    <xf numFmtId="164" fontId="17" fillId="0" borderId="9" xfId="0" applyNumberFormat="1" applyFont="1" applyFill="1" applyBorder="1" applyAlignment="1">
      <alignment horizontal="center" vertical="top" shrinkToFit="1"/>
    </xf>
    <xf numFmtId="164" fontId="17" fillId="0" borderId="8" xfId="0" applyNumberFormat="1" applyFont="1" applyFill="1" applyBorder="1" applyAlignment="1">
      <alignment horizontal="center" vertical="top" shrinkToFit="1"/>
    </xf>
    <xf numFmtId="2" fontId="17" fillId="0" borderId="7" xfId="0" applyNumberFormat="1" applyFont="1" applyFill="1" applyBorder="1" applyAlignment="1">
      <alignment horizontal="left" vertical="top" indent="1" shrinkToFit="1"/>
    </xf>
    <xf numFmtId="2" fontId="17" fillId="0" borderId="9" xfId="0" applyNumberFormat="1" applyFont="1" applyFill="1" applyBorder="1" applyAlignment="1">
      <alignment horizontal="left" vertical="top" indent="1" shrinkToFit="1"/>
    </xf>
    <xf numFmtId="164" fontId="10" fillId="0" borderId="10" xfId="0" applyNumberFormat="1" applyFont="1" applyFill="1" applyBorder="1" applyAlignment="1">
      <alignment horizontal="right" vertical="top" shrinkToFit="1"/>
    </xf>
    <xf numFmtId="164" fontId="10" fillId="0" borderId="12" xfId="0" applyNumberFormat="1" applyFont="1" applyFill="1" applyBorder="1" applyAlignment="1">
      <alignment horizontal="right" vertical="top" shrinkToFit="1"/>
    </xf>
    <xf numFmtId="0" fontId="6" fillId="0" borderId="21" xfId="0" applyFont="1" applyFill="1" applyBorder="1" applyAlignment="1">
      <alignment horizontal="right" wrapText="1"/>
    </xf>
    <xf numFmtId="0" fontId="10" fillId="0" borderId="21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wrapText="1" indent="17"/>
    </xf>
    <xf numFmtId="0" fontId="24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center" wrapText="1" indent="5"/>
    </xf>
    <xf numFmtId="0" fontId="6" fillId="0" borderId="5" xfId="0" applyFont="1" applyFill="1" applyBorder="1" applyAlignment="1">
      <alignment horizontal="left" vertical="center" wrapText="1" indent="5"/>
    </xf>
    <xf numFmtId="0" fontId="6" fillId="0" borderId="6" xfId="0" applyFont="1" applyFill="1" applyBorder="1" applyAlignment="1">
      <alignment horizontal="left" vertical="center" wrapText="1" indent="5"/>
    </xf>
    <xf numFmtId="0" fontId="6" fillId="0" borderId="7" xfId="0" applyFont="1" applyFill="1" applyBorder="1" applyAlignment="1">
      <alignment horizontal="left" vertical="center" wrapText="1" indent="5"/>
    </xf>
    <xf numFmtId="0" fontId="6" fillId="0" borderId="8" xfId="0" applyFont="1" applyFill="1" applyBorder="1" applyAlignment="1">
      <alignment horizontal="left" vertical="center" wrapText="1" indent="5"/>
    </xf>
    <xf numFmtId="0" fontId="6" fillId="0" borderId="9" xfId="0" applyFont="1" applyFill="1" applyBorder="1" applyAlignment="1">
      <alignment horizontal="left" vertical="center" wrapText="1" indent="5"/>
    </xf>
    <xf numFmtId="0" fontId="6" fillId="0" borderId="10" xfId="0" applyFont="1" applyFill="1" applyBorder="1" applyAlignment="1">
      <alignment horizontal="right" vertical="top" wrapText="1" indent="1"/>
    </xf>
    <xf numFmtId="0" fontId="6" fillId="0" borderId="11" xfId="0" applyFont="1" applyFill="1" applyBorder="1" applyAlignment="1">
      <alignment horizontal="right" vertical="top" wrapText="1" indent="1"/>
    </xf>
    <xf numFmtId="0" fontId="6" fillId="0" borderId="12" xfId="0" applyFont="1" applyFill="1" applyBorder="1" applyAlignment="1">
      <alignment horizontal="right" vertical="top" wrapText="1" indent="1"/>
    </xf>
    <xf numFmtId="1" fontId="10" fillId="0" borderId="10" xfId="0" applyNumberFormat="1" applyFont="1" applyFill="1" applyBorder="1" applyAlignment="1">
      <alignment horizontal="left" vertical="top" indent="2" shrinkToFit="1"/>
    </xf>
    <xf numFmtId="1" fontId="10" fillId="0" borderId="12" xfId="0" applyNumberFormat="1" applyFont="1" applyFill="1" applyBorder="1" applyAlignment="1">
      <alignment horizontal="left" vertical="top" indent="2" shrinkToFit="1"/>
    </xf>
    <xf numFmtId="0" fontId="26" fillId="0" borderId="10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6" fillId="0" borderId="12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2" borderId="10" xfId="0" applyNumberFormat="1" applyFont="1" applyFill="1" applyBorder="1" applyAlignment="1">
      <alignment horizontal="left" vertical="top" wrapText="1"/>
    </xf>
    <xf numFmtId="0" fontId="9" fillId="2" borderId="11" xfId="0" applyNumberFormat="1" applyFont="1" applyFill="1" applyBorder="1" applyAlignment="1">
      <alignment horizontal="left" vertical="top" wrapText="1"/>
    </xf>
    <xf numFmtId="0" fontId="9" fillId="2" borderId="12" xfId="0" applyNumberFormat="1" applyFont="1" applyFill="1" applyBorder="1" applyAlignment="1">
      <alignment horizontal="left" vertical="top" wrapText="1"/>
    </xf>
    <xf numFmtId="0" fontId="9" fillId="2" borderId="10" xfId="0" applyNumberFormat="1" applyFont="1" applyFill="1" applyBorder="1" applyAlignment="1">
      <alignment horizontal="center" vertical="top" shrinkToFit="1"/>
    </xf>
    <xf numFmtId="0" fontId="9" fillId="2" borderId="12" xfId="0" applyNumberFormat="1" applyFont="1" applyFill="1" applyBorder="1" applyAlignment="1">
      <alignment horizontal="center" vertical="top" shrinkToFit="1"/>
    </xf>
    <xf numFmtId="0" fontId="9" fillId="2" borderId="10" xfId="0" applyNumberFormat="1" applyFont="1" applyFill="1" applyBorder="1" applyAlignment="1">
      <alignment horizontal="right" vertical="top" indent="1" shrinkToFit="1"/>
    </xf>
    <xf numFmtId="0" fontId="9" fillId="2" borderId="11" xfId="0" applyNumberFormat="1" applyFont="1" applyFill="1" applyBorder="1" applyAlignment="1">
      <alignment horizontal="right" vertical="top" indent="1" shrinkToFit="1"/>
    </xf>
    <xf numFmtId="0" fontId="9" fillId="2" borderId="12" xfId="0" applyNumberFormat="1" applyFont="1" applyFill="1" applyBorder="1" applyAlignment="1">
      <alignment horizontal="right" vertical="top" indent="1" shrinkToFit="1"/>
    </xf>
    <xf numFmtId="0" fontId="9" fillId="2" borderId="11" xfId="0" applyNumberFormat="1" applyFont="1" applyFill="1" applyBorder="1" applyAlignment="1">
      <alignment horizontal="center" vertical="top" shrinkToFit="1"/>
    </xf>
    <xf numFmtId="0" fontId="9" fillId="2" borderId="10" xfId="0" applyNumberFormat="1" applyFont="1" applyFill="1" applyBorder="1" applyAlignment="1">
      <alignment horizontal="right" vertical="top" shrinkToFit="1"/>
    </xf>
    <xf numFmtId="0" fontId="9" fillId="2" borderId="12" xfId="0" applyNumberFormat="1" applyFont="1" applyFill="1" applyBorder="1" applyAlignment="1">
      <alignment horizontal="left" vertical="top"/>
    </xf>
    <xf numFmtId="0" fontId="9" fillId="2" borderId="10" xfId="0" applyNumberFormat="1" applyFont="1" applyFill="1" applyBorder="1" applyAlignment="1">
      <alignment horizontal="left" vertical="top" indent="1" shrinkToFit="1"/>
    </xf>
    <xf numFmtId="0" fontId="9" fillId="2" borderId="12" xfId="0" applyNumberFormat="1" applyFont="1" applyFill="1" applyBorder="1" applyAlignment="1">
      <alignment horizontal="left" vertical="top" indent="1" shrinkToFit="1"/>
    </xf>
    <xf numFmtId="0" fontId="26" fillId="0" borderId="10" xfId="0" applyNumberFormat="1" applyFont="1" applyFill="1" applyBorder="1" applyAlignment="1">
      <alignment horizontal="center" vertical="top" wrapText="1"/>
    </xf>
    <xf numFmtId="0" fontId="26" fillId="0" borderId="11" xfId="0" applyNumberFormat="1" applyFont="1" applyFill="1" applyBorder="1" applyAlignment="1">
      <alignment horizontal="center" vertical="top" wrapText="1"/>
    </xf>
    <xf numFmtId="0" fontId="26" fillId="0" borderId="12" xfId="0" applyNumberFormat="1" applyFont="1" applyFill="1" applyBorder="1" applyAlignment="1">
      <alignment horizontal="center" vertical="top" wrapText="1"/>
    </xf>
    <xf numFmtId="0" fontId="10" fillId="0" borderId="12" xfId="0" applyNumberFormat="1" applyFont="1" applyFill="1" applyBorder="1" applyAlignment="1">
      <alignment horizontal="right" vertical="top" shrinkToFit="1"/>
    </xf>
    <xf numFmtId="1" fontId="10" fillId="0" borderId="11" xfId="0" applyNumberFormat="1" applyFont="1" applyFill="1" applyBorder="1" applyAlignment="1">
      <alignment horizontal="left" vertical="top" indent="1" shrinkToFit="1"/>
    </xf>
    <xf numFmtId="164" fontId="10" fillId="0" borderId="10" xfId="0" applyNumberFormat="1" applyFont="1" applyFill="1" applyBorder="1" applyAlignment="1">
      <alignment horizontal="left" vertical="top" indent="1" shrinkToFit="1"/>
    </xf>
    <xf numFmtId="164" fontId="10" fillId="0" borderId="12" xfId="0" applyNumberFormat="1" applyFont="1" applyFill="1" applyBorder="1" applyAlignment="1">
      <alignment horizontal="left" vertical="top" indent="1" shrinkToFit="1"/>
    </xf>
    <xf numFmtId="2" fontId="5" fillId="2" borderId="39" xfId="0" applyNumberFormat="1" applyFont="1" applyFill="1" applyBorder="1" applyAlignment="1">
      <alignment horizontal="center" vertical="top" shrinkToFit="1"/>
    </xf>
    <xf numFmtId="2" fontId="5" fillId="2" borderId="37" xfId="0" applyNumberFormat="1" applyFont="1" applyFill="1" applyBorder="1" applyAlignment="1">
      <alignment horizontal="center" vertical="top" shrinkToFit="1"/>
    </xf>
    <xf numFmtId="2" fontId="5" fillId="2" borderId="14" xfId="0" applyNumberFormat="1" applyFont="1" applyFill="1" applyBorder="1" applyAlignment="1">
      <alignment horizontal="center" vertical="top" shrinkToFit="1"/>
    </xf>
    <xf numFmtId="2" fontId="5" fillId="2" borderId="16" xfId="0" applyNumberFormat="1" applyFont="1" applyFill="1" applyBorder="1" applyAlignment="1">
      <alignment horizontal="center" vertical="top" shrinkToFit="1"/>
    </xf>
    <xf numFmtId="2" fontId="5" fillId="2" borderId="15" xfId="0" applyNumberFormat="1" applyFont="1" applyFill="1" applyBorder="1" applyAlignment="1">
      <alignment horizontal="center" vertical="top" shrinkToFit="1"/>
    </xf>
    <xf numFmtId="0" fontId="10" fillId="0" borderId="8" xfId="0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left" vertical="top" wrapText="1" indent="1"/>
    </xf>
    <xf numFmtId="0" fontId="6" fillId="0" borderId="11" xfId="0" applyFont="1" applyFill="1" applyBorder="1" applyAlignment="1">
      <alignment horizontal="left" vertical="top" wrapText="1" indent="1"/>
    </xf>
    <xf numFmtId="0" fontId="6" fillId="0" borderId="12" xfId="0" applyFont="1" applyFill="1" applyBorder="1" applyAlignment="1">
      <alignment horizontal="left" vertical="top" wrapText="1" indent="1"/>
    </xf>
    <xf numFmtId="0" fontId="26" fillId="0" borderId="17" xfId="0" applyFont="1" applyFill="1" applyBorder="1" applyAlignment="1">
      <alignment horizontal="left" vertical="top" wrapText="1"/>
    </xf>
    <xf numFmtId="0" fontId="26" fillId="0" borderId="19" xfId="0" applyFont="1" applyFill="1" applyBorder="1" applyAlignment="1">
      <alignment horizontal="left" vertical="top" wrapText="1"/>
    </xf>
    <xf numFmtId="0" fontId="26" fillId="0" borderId="18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164" fontId="10" fillId="2" borderId="10" xfId="0" applyNumberFormat="1" applyFont="1" applyFill="1" applyBorder="1" applyAlignment="1">
      <alignment horizontal="center" vertical="top" shrinkToFit="1"/>
    </xf>
    <xf numFmtId="164" fontId="10" fillId="2" borderId="12" xfId="0" applyNumberFormat="1" applyFont="1" applyFill="1" applyBorder="1" applyAlignment="1">
      <alignment horizontal="center" vertical="top" shrinkToFit="1"/>
    </xf>
    <xf numFmtId="1" fontId="10" fillId="2" borderId="11" xfId="0" applyNumberFormat="1" applyFont="1" applyFill="1" applyBorder="1" applyAlignment="1">
      <alignment horizontal="center" vertical="top" shrinkToFit="1"/>
    </xf>
    <xf numFmtId="164" fontId="10" fillId="0" borderId="17" xfId="0" applyNumberFormat="1" applyFont="1" applyFill="1" applyBorder="1" applyAlignment="1">
      <alignment horizontal="left" vertical="top" indent="2" shrinkToFit="1"/>
    </xf>
    <xf numFmtId="164" fontId="10" fillId="0" borderId="18" xfId="0" applyNumberFormat="1" applyFont="1" applyFill="1" applyBorder="1" applyAlignment="1">
      <alignment horizontal="left" vertical="top" indent="2" shrinkToFit="1"/>
    </xf>
    <xf numFmtId="2" fontId="10" fillId="0" borderId="17" xfId="0" applyNumberFormat="1" applyFont="1" applyFill="1" applyBorder="1" applyAlignment="1">
      <alignment horizontal="left" vertical="top" indent="1" shrinkToFit="1"/>
    </xf>
    <xf numFmtId="2" fontId="10" fillId="0" borderId="18" xfId="0" applyNumberFormat="1" applyFont="1" applyFill="1" applyBorder="1" applyAlignment="1">
      <alignment horizontal="left" vertical="top" indent="1" shrinkToFit="1"/>
    </xf>
    <xf numFmtId="0" fontId="6" fillId="0" borderId="17" xfId="0" applyFont="1" applyFill="1" applyBorder="1" applyAlignment="1">
      <alignment horizontal="left" vertical="top" wrapText="1"/>
    </xf>
    <xf numFmtId="1" fontId="10" fillId="0" borderId="17" xfId="0" applyNumberFormat="1" applyFont="1" applyFill="1" applyBorder="1" applyAlignment="1">
      <alignment horizontal="center" vertical="top" shrinkToFit="1"/>
    </xf>
    <xf numFmtId="1" fontId="10" fillId="0" borderId="18" xfId="0" applyNumberFormat="1" applyFont="1" applyFill="1" applyBorder="1" applyAlignment="1">
      <alignment horizontal="center" vertical="top" shrinkToFit="1"/>
    </xf>
    <xf numFmtId="2" fontId="10" fillId="0" borderId="17" xfId="0" applyNumberFormat="1" applyFont="1" applyFill="1" applyBorder="1" applyAlignment="1">
      <alignment horizontal="center" vertical="top" shrinkToFit="1"/>
    </xf>
    <xf numFmtId="2" fontId="10" fillId="0" borderId="18" xfId="0" applyNumberFormat="1" applyFont="1" applyFill="1" applyBorder="1" applyAlignment="1">
      <alignment horizontal="center" vertical="top" shrinkToFit="1"/>
    </xf>
    <xf numFmtId="2" fontId="10" fillId="0" borderId="19" xfId="0" applyNumberFormat="1" applyFont="1" applyFill="1" applyBorder="1" applyAlignment="1">
      <alignment horizontal="center" vertical="top" shrinkToFit="1"/>
    </xf>
    <xf numFmtId="164" fontId="10" fillId="0" borderId="17" xfId="0" applyNumberFormat="1" applyFont="1" applyFill="1" applyBorder="1" applyAlignment="1">
      <alignment horizontal="center" vertical="top" shrinkToFit="1"/>
    </xf>
    <xf numFmtId="164" fontId="10" fillId="0" borderId="19" xfId="0" applyNumberFormat="1" applyFont="1" applyFill="1" applyBorder="1" applyAlignment="1">
      <alignment horizontal="center" vertical="top" shrinkToFit="1"/>
    </xf>
    <xf numFmtId="164" fontId="10" fillId="0" borderId="18" xfId="0" applyNumberFormat="1" applyFont="1" applyFill="1" applyBorder="1" applyAlignment="1">
      <alignment horizontal="center" vertical="top" shrinkToFit="1"/>
    </xf>
    <xf numFmtId="0" fontId="10" fillId="0" borderId="18" xfId="0" applyFont="1" applyFill="1" applyBorder="1" applyAlignment="1">
      <alignment horizontal="center" vertical="top"/>
    </xf>
    <xf numFmtId="164" fontId="10" fillId="0" borderId="17" xfId="0" applyNumberFormat="1" applyFont="1" applyFill="1" applyBorder="1" applyAlignment="1">
      <alignment horizontal="right" vertical="top" indent="1" shrinkToFit="1"/>
    </xf>
    <xf numFmtId="164" fontId="10" fillId="0" borderId="19" xfId="0" applyNumberFormat="1" applyFont="1" applyFill="1" applyBorder="1" applyAlignment="1">
      <alignment horizontal="right" vertical="top" indent="1" shrinkToFit="1"/>
    </xf>
    <xf numFmtId="164" fontId="10" fillId="0" borderId="18" xfId="0" applyNumberFormat="1" applyFont="1" applyFill="1" applyBorder="1" applyAlignment="1">
      <alignment horizontal="right" vertical="top" indent="1" shrinkToFi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horizontal="center" vertical="top" wrapText="1"/>
    </xf>
    <xf numFmtId="0" fontId="27" fillId="0" borderId="12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 wrapText="1" indent="17"/>
    </xf>
    <xf numFmtId="0" fontId="27" fillId="0" borderId="10" xfId="0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2" fillId="0" borderId="1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center" wrapText="1" indent="1"/>
    </xf>
    <xf numFmtId="0" fontId="18" fillId="0" borderId="11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26" fillId="0" borderId="35" xfId="0" applyFont="1" applyFill="1" applyBorder="1" applyAlignment="1">
      <alignment horizontal="center" vertical="top" wrapText="1"/>
    </xf>
    <xf numFmtId="0" fontId="26" fillId="0" borderId="30" xfId="0" applyFont="1" applyFill="1" applyBorder="1" applyAlignment="1">
      <alignment horizontal="center" vertical="top" wrapText="1"/>
    </xf>
    <xf numFmtId="0" fontId="21" fillId="0" borderId="4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left" vertical="top" wrapText="1"/>
    </xf>
    <xf numFmtId="0" fontId="21" fillId="0" borderId="42" xfId="0" applyFont="1" applyFill="1" applyBorder="1" applyAlignment="1">
      <alignment horizontal="left" vertical="top" wrapText="1"/>
    </xf>
    <xf numFmtId="1" fontId="21" fillId="0" borderId="10" xfId="0" applyNumberFormat="1" applyFont="1" applyFill="1" applyBorder="1" applyAlignment="1">
      <alignment horizontal="center" vertical="top" shrinkToFit="1"/>
    </xf>
    <xf numFmtId="1" fontId="21" fillId="0" borderId="12" xfId="0" applyNumberFormat="1" applyFont="1" applyFill="1" applyBorder="1" applyAlignment="1">
      <alignment horizontal="center" vertical="top" shrinkToFit="1"/>
    </xf>
    <xf numFmtId="2" fontId="21" fillId="0" borderId="41" xfId="0" applyNumberFormat="1" applyFont="1" applyFill="1" applyBorder="1" applyAlignment="1">
      <alignment horizontal="left" vertical="top" indent="1" shrinkToFit="1"/>
    </xf>
    <xf numFmtId="2" fontId="21" fillId="0" borderId="42" xfId="0" applyNumberFormat="1" applyFont="1" applyFill="1" applyBorder="1" applyAlignment="1">
      <alignment horizontal="left" vertical="top" indent="1" shrinkToFit="1"/>
    </xf>
    <xf numFmtId="2" fontId="21" fillId="0" borderId="21" xfId="0" applyNumberFormat="1" applyFont="1" applyFill="1" applyBorder="1" applyAlignment="1">
      <alignment horizontal="left" vertical="top" indent="1" shrinkToFit="1"/>
    </xf>
    <xf numFmtId="2" fontId="21" fillId="0" borderId="41" xfId="0" applyNumberFormat="1" applyFont="1" applyFill="1" applyBorder="1" applyAlignment="1">
      <alignment horizontal="center" vertical="top" shrinkToFit="1"/>
    </xf>
    <xf numFmtId="2" fontId="21" fillId="0" borderId="42" xfId="0" applyNumberFormat="1" applyFont="1" applyFill="1" applyBorder="1" applyAlignment="1">
      <alignment horizontal="center" vertical="top" shrinkToFit="1"/>
    </xf>
    <xf numFmtId="2" fontId="21" fillId="0" borderId="21" xfId="0" applyNumberFormat="1" applyFont="1" applyFill="1" applyBorder="1" applyAlignment="1">
      <alignment horizontal="center" vertical="top" shrinkToFit="1"/>
    </xf>
    <xf numFmtId="2" fontId="21" fillId="0" borderId="7" xfId="0" applyNumberFormat="1" applyFont="1" applyFill="1" applyBorder="1" applyAlignment="1">
      <alignment horizontal="center" vertical="top" shrinkToFit="1"/>
    </xf>
    <xf numFmtId="2" fontId="21" fillId="0" borderId="9" xfId="0" applyNumberFormat="1" applyFont="1" applyFill="1" applyBorder="1" applyAlignment="1">
      <alignment horizontal="center" vertical="top" shrinkToFit="1"/>
    </xf>
    <xf numFmtId="0" fontId="21" fillId="0" borderId="9" xfId="0" applyFont="1" applyFill="1" applyBorder="1" applyAlignment="1">
      <alignment horizontal="center" vertical="top"/>
    </xf>
    <xf numFmtId="165" fontId="21" fillId="0" borderId="7" xfId="0" applyNumberFormat="1" applyFont="1" applyFill="1" applyBorder="1" applyAlignment="1">
      <alignment horizontal="center" vertical="top" shrinkToFit="1"/>
    </xf>
    <xf numFmtId="165" fontId="21" fillId="0" borderId="9" xfId="0" applyNumberFormat="1" applyFont="1" applyFill="1" applyBorder="1" applyAlignment="1">
      <alignment horizontal="center" vertical="top" shrinkToFit="1"/>
    </xf>
    <xf numFmtId="1" fontId="21" fillId="0" borderId="7" xfId="0" applyNumberFormat="1" applyFont="1" applyFill="1" applyBorder="1" applyAlignment="1">
      <alignment horizontal="center" vertical="top" shrinkToFit="1"/>
    </xf>
    <xf numFmtId="1" fontId="21" fillId="0" borderId="8" xfId="0" applyNumberFormat="1" applyFont="1" applyFill="1" applyBorder="1" applyAlignment="1">
      <alignment horizontal="center" vertical="top" shrinkToFit="1"/>
    </xf>
    <xf numFmtId="1" fontId="21" fillId="0" borderId="9" xfId="0" applyNumberFormat="1" applyFont="1" applyFill="1" applyBorder="1" applyAlignment="1">
      <alignment horizontal="center" vertical="top" shrinkToFit="1"/>
    </xf>
    <xf numFmtId="164" fontId="21" fillId="0" borderId="7" xfId="0" applyNumberFormat="1" applyFont="1" applyFill="1" applyBorder="1" applyAlignment="1">
      <alignment horizontal="center" vertical="top" shrinkToFit="1"/>
    </xf>
    <xf numFmtId="164" fontId="21" fillId="0" borderId="9" xfId="0" applyNumberFormat="1" applyFont="1" applyFill="1" applyBorder="1" applyAlignment="1">
      <alignment horizontal="center" vertical="top" shrinkToFit="1"/>
    </xf>
    <xf numFmtId="164" fontId="21" fillId="0" borderId="8" xfId="0" applyNumberFormat="1" applyFont="1" applyFill="1" applyBorder="1" applyAlignment="1">
      <alignment horizontal="center" vertical="top" shrinkToFit="1"/>
    </xf>
    <xf numFmtId="1" fontId="10" fillId="0" borderId="4" xfId="0" applyNumberFormat="1" applyFont="1" applyFill="1" applyBorder="1" applyAlignment="1">
      <alignment horizontal="center" vertical="top" shrinkToFit="1"/>
    </xf>
    <xf numFmtId="1" fontId="10" fillId="0" borderId="6" xfId="0" applyNumberFormat="1" applyFont="1" applyFill="1" applyBorder="1" applyAlignment="1">
      <alignment horizontal="center" vertical="top" shrinkToFit="1"/>
    </xf>
    <xf numFmtId="164" fontId="9" fillId="0" borderId="14" xfId="0" applyNumberFormat="1" applyFont="1" applyFill="1" applyBorder="1" applyAlignment="1">
      <alignment horizontal="center" vertical="top" shrinkToFit="1"/>
    </xf>
    <xf numFmtId="1" fontId="9" fillId="0" borderId="15" xfId="0" applyNumberFormat="1" applyFont="1" applyFill="1" applyBorder="1" applyAlignment="1">
      <alignment horizontal="center" vertical="top" shrinkToFit="1"/>
    </xf>
    <xf numFmtId="1" fontId="10" fillId="0" borderId="5" xfId="0" applyNumberFormat="1" applyFont="1" applyFill="1" applyBorder="1" applyAlignment="1">
      <alignment horizontal="center" vertical="top" shrinkToFit="1"/>
    </xf>
    <xf numFmtId="0" fontId="6" fillId="0" borderId="13" xfId="0" applyFont="1" applyFill="1" applyBorder="1" applyAlignment="1">
      <alignment horizontal="left" wrapText="1" indent="4"/>
    </xf>
    <xf numFmtId="0" fontId="10" fillId="0" borderId="13" xfId="0" applyFont="1" applyFill="1" applyBorder="1" applyAlignment="1">
      <alignment horizontal="left" wrapText="1" indent="4"/>
    </xf>
    <xf numFmtId="0" fontId="6" fillId="0" borderId="8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left" vertical="top" wrapText="1" indent="3"/>
    </xf>
    <xf numFmtId="0" fontId="6" fillId="0" borderId="6" xfId="0" applyFont="1" applyFill="1" applyBorder="1" applyAlignment="1">
      <alignment horizontal="left" vertical="top" wrapText="1" indent="3"/>
    </xf>
    <xf numFmtId="0" fontId="6" fillId="0" borderId="7" xfId="0" applyFont="1" applyFill="1" applyBorder="1" applyAlignment="1">
      <alignment horizontal="left" vertical="top" wrapText="1" indent="3"/>
    </xf>
    <xf numFmtId="0" fontId="6" fillId="0" borderId="9" xfId="0" applyFont="1" applyFill="1" applyBorder="1" applyAlignment="1">
      <alignment horizontal="left" vertical="top" wrapText="1" indent="3"/>
    </xf>
    <xf numFmtId="0" fontId="6" fillId="0" borderId="8" xfId="0" applyFont="1" applyFill="1" applyBorder="1" applyAlignment="1">
      <alignment horizontal="left" vertical="top" wrapText="1" indent="1"/>
    </xf>
    <xf numFmtId="0" fontId="6" fillId="0" borderId="9" xfId="0" applyFont="1" applyFill="1" applyBorder="1" applyAlignment="1">
      <alignment horizontal="left" vertical="top" wrapText="1" indent="1"/>
    </xf>
    <xf numFmtId="0" fontId="10" fillId="0" borderId="22" xfId="0" applyFont="1" applyFill="1" applyBorder="1" applyAlignment="1">
      <alignment horizontal="left" vertical="top" wrapText="1" indent="1"/>
    </xf>
    <xf numFmtId="0" fontId="10" fillId="0" borderId="0" xfId="0" applyFont="1" applyFill="1" applyBorder="1" applyAlignment="1">
      <alignment horizontal="left" vertical="top" wrapText="1" indent="1"/>
    </xf>
    <xf numFmtId="0" fontId="10" fillId="0" borderId="43" xfId="0" applyFont="1" applyFill="1" applyBorder="1" applyAlignment="1">
      <alignment horizontal="left" vertical="top" wrapText="1" inden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22" fillId="0" borderId="10" xfId="0" applyNumberFormat="1" applyFont="1" applyFill="1" applyBorder="1" applyAlignment="1">
      <alignment horizontal="right" vertical="top" indent="1" shrinkToFit="1"/>
    </xf>
    <xf numFmtId="0" fontId="22" fillId="0" borderId="12" xfId="0" applyNumberFormat="1" applyFont="1" applyFill="1" applyBorder="1" applyAlignment="1">
      <alignment horizontal="right" vertical="top" indent="1" shrinkToFit="1"/>
    </xf>
    <xf numFmtId="164" fontId="10" fillId="0" borderId="7" xfId="0" applyNumberFormat="1" applyFont="1" applyFill="1" applyBorder="1" applyAlignment="1">
      <alignment horizontal="center" vertical="top" shrinkToFit="1"/>
    </xf>
    <xf numFmtId="164" fontId="10" fillId="0" borderId="8" xfId="0" applyNumberFormat="1" applyFont="1" applyFill="1" applyBorder="1" applyAlignment="1">
      <alignment horizontal="center" vertical="top" shrinkToFit="1"/>
    </xf>
    <xf numFmtId="164" fontId="10" fillId="0" borderId="9" xfId="0" applyNumberFormat="1" applyFont="1" applyFill="1" applyBorder="1" applyAlignment="1">
      <alignment horizontal="center" vertical="top" shrinkToFit="1"/>
    </xf>
    <xf numFmtId="1" fontId="10" fillId="0" borderId="10" xfId="0" applyNumberFormat="1" applyFont="1" applyFill="1" applyBorder="1" applyAlignment="1">
      <alignment horizontal="center" vertical="center" shrinkToFit="1"/>
    </xf>
    <xf numFmtId="1" fontId="10" fillId="0" borderId="12" xfId="0" applyNumberFormat="1" applyFont="1" applyFill="1" applyBorder="1" applyAlignment="1">
      <alignment horizontal="center" vertical="center" shrinkToFit="1"/>
    </xf>
    <xf numFmtId="164" fontId="10" fillId="0" borderId="10" xfId="0" applyNumberFormat="1" applyFont="1" applyFill="1" applyBorder="1" applyAlignment="1">
      <alignment horizontal="center" vertical="center" shrinkToFit="1"/>
    </xf>
    <xf numFmtId="164" fontId="10" fillId="0" borderId="12" xfId="0" applyNumberFormat="1" applyFont="1" applyFill="1" applyBorder="1" applyAlignment="1">
      <alignment horizontal="center" vertical="center" shrinkToFit="1"/>
    </xf>
    <xf numFmtId="164" fontId="10" fillId="0" borderId="10" xfId="0" applyNumberFormat="1" applyFont="1" applyFill="1" applyBorder="1" applyAlignment="1">
      <alignment horizontal="right" vertical="center" indent="1" shrinkToFit="1"/>
    </xf>
    <xf numFmtId="164" fontId="10" fillId="0" borderId="11" xfId="0" applyNumberFormat="1" applyFont="1" applyFill="1" applyBorder="1" applyAlignment="1">
      <alignment horizontal="right" vertical="center" indent="1" shrinkToFit="1"/>
    </xf>
    <xf numFmtId="164" fontId="10" fillId="0" borderId="12" xfId="0" applyNumberFormat="1" applyFont="1" applyFill="1" applyBorder="1" applyAlignment="1">
      <alignment horizontal="right" vertical="center" indent="1" shrinkToFit="1"/>
    </xf>
    <xf numFmtId="164" fontId="10" fillId="0" borderId="11" xfId="0" applyNumberFormat="1" applyFont="1" applyFill="1" applyBorder="1" applyAlignment="1">
      <alignment horizontal="center" vertical="center" shrinkToFit="1"/>
    </xf>
    <xf numFmtId="2" fontId="10" fillId="0" borderId="10" xfId="0" applyNumberFormat="1" applyFont="1" applyFill="1" applyBorder="1" applyAlignment="1">
      <alignment horizontal="center" vertical="center" shrinkToFit="1"/>
    </xf>
    <xf numFmtId="2" fontId="10" fillId="0" borderId="10" xfId="0" applyNumberFormat="1" applyFont="1" applyFill="1" applyBorder="1" applyAlignment="1">
      <alignment horizontal="left" vertical="center" indent="1" shrinkToFit="1"/>
    </xf>
    <xf numFmtId="2" fontId="10" fillId="0" borderId="12" xfId="0" applyNumberFormat="1" applyFont="1" applyFill="1" applyBorder="1" applyAlignment="1">
      <alignment horizontal="left" vertical="center" indent="1" shrinkToFit="1"/>
    </xf>
    <xf numFmtId="2" fontId="10" fillId="0" borderId="11" xfId="0" applyNumberFormat="1" applyFont="1" applyFill="1" applyBorder="1" applyAlignment="1">
      <alignment horizontal="left" vertical="center" indent="1" shrinkToFit="1"/>
    </xf>
    <xf numFmtId="2" fontId="10" fillId="0" borderId="10" xfId="0" applyNumberFormat="1" applyFont="1" applyFill="1" applyBorder="1" applyAlignment="1">
      <alignment horizontal="right" vertical="center" indent="1" shrinkToFit="1"/>
    </xf>
    <xf numFmtId="2" fontId="10" fillId="0" borderId="11" xfId="0" applyNumberFormat="1" applyFont="1" applyFill="1" applyBorder="1" applyAlignment="1">
      <alignment horizontal="right" vertical="center" indent="1" shrinkToFit="1"/>
    </xf>
    <xf numFmtId="2" fontId="10" fillId="0" borderId="12" xfId="0" applyNumberFormat="1" applyFont="1" applyFill="1" applyBorder="1" applyAlignment="1">
      <alignment horizontal="right" vertical="center" indent="1" shrinkToFit="1"/>
    </xf>
    <xf numFmtId="2" fontId="10" fillId="0" borderId="10" xfId="0" applyNumberFormat="1" applyFont="1" applyFill="1" applyBorder="1" applyAlignment="1">
      <alignment vertical="top" shrinkToFit="1"/>
    </xf>
    <xf numFmtId="2" fontId="10" fillId="0" borderId="12" xfId="0" applyNumberFormat="1" applyFont="1" applyFill="1" applyBorder="1" applyAlignment="1">
      <alignment vertical="top" shrinkToFit="1"/>
    </xf>
    <xf numFmtId="1" fontId="10" fillId="0" borderId="10" xfId="0" applyNumberFormat="1" applyFont="1" applyFill="1" applyBorder="1" applyAlignment="1">
      <alignment horizontal="right" vertical="center" indent="1" shrinkToFit="1"/>
    </xf>
    <xf numFmtId="1" fontId="10" fillId="0" borderId="12" xfId="0" applyNumberFormat="1" applyFont="1" applyFill="1" applyBorder="1" applyAlignment="1">
      <alignment horizontal="right" vertical="center" indent="1" shrinkToFit="1"/>
    </xf>
    <xf numFmtId="164" fontId="10" fillId="0" borderId="10" xfId="0" applyNumberFormat="1" applyFont="1" applyFill="1" applyBorder="1" applyAlignment="1">
      <alignment horizontal="left" vertical="center" indent="1" shrinkToFit="1"/>
    </xf>
    <xf numFmtId="164" fontId="10" fillId="0" borderId="12" xfId="0" applyNumberFormat="1" applyFont="1" applyFill="1" applyBorder="1" applyAlignment="1">
      <alignment horizontal="left" vertical="center" indent="1" shrinkToFit="1"/>
    </xf>
    <xf numFmtId="165" fontId="10" fillId="0" borderId="11" xfId="0" applyNumberFormat="1" applyFont="1" applyFill="1" applyBorder="1" applyAlignment="1">
      <alignment horizontal="left" vertical="top" indent="1" shrinkToFit="1"/>
    </xf>
    <xf numFmtId="2" fontId="10" fillId="0" borderId="4" xfId="0" applyNumberFormat="1" applyFont="1" applyFill="1" applyBorder="1" applyAlignment="1">
      <alignment horizontal="left" vertical="top" indent="1" shrinkToFit="1"/>
    </xf>
    <xf numFmtId="2" fontId="10" fillId="0" borderId="5" xfId="0" applyNumberFormat="1" applyFont="1" applyFill="1" applyBorder="1" applyAlignment="1">
      <alignment horizontal="left" vertical="top" indent="1" shrinkToFit="1"/>
    </xf>
    <xf numFmtId="2" fontId="10" fillId="0" borderId="6" xfId="0" applyNumberFormat="1" applyFont="1" applyFill="1" applyBorder="1" applyAlignment="1">
      <alignment horizontal="left" vertical="top" indent="1" shrinkToFit="1"/>
    </xf>
    <xf numFmtId="2" fontId="10" fillId="0" borderId="4" xfId="0" applyNumberFormat="1" applyFont="1" applyFill="1" applyBorder="1" applyAlignment="1">
      <alignment horizontal="right" vertical="top" indent="1" shrinkToFit="1"/>
    </xf>
    <xf numFmtId="2" fontId="10" fillId="0" borderId="5" xfId="0" applyNumberFormat="1" applyFont="1" applyFill="1" applyBorder="1" applyAlignment="1">
      <alignment horizontal="right" vertical="top" indent="1" shrinkToFit="1"/>
    </xf>
    <xf numFmtId="2" fontId="10" fillId="0" borderId="6" xfId="0" applyNumberFormat="1" applyFont="1" applyFill="1" applyBorder="1" applyAlignment="1">
      <alignment horizontal="right" vertical="top" indent="1" shrinkToFi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wrapText="1" indent="1"/>
    </xf>
    <xf numFmtId="0" fontId="6" fillId="0" borderId="10" xfId="0" applyFont="1" applyFill="1" applyBorder="1" applyAlignment="1">
      <alignment horizontal="right" vertical="top" wrapText="1" indent="2"/>
    </xf>
    <xf numFmtId="0" fontId="6" fillId="0" borderId="12" xfId="0" applyFont="1" applyFill="1" applyBorder="1" applyAlignment="1">
      <alignment horizontal="right" vertical="top" wrapText="1" indent="2"/>
    </xf>
    <xf numFmtId="2" fontId="10" fillId="0" borderId="7" xfId="0" applyNumberFormat="1" applyFont="1" applyFill="1" applyBorder="1" applyAlignment="1">
      <alignment horizontal="left" vertical="top" indent="1" shrinkToFit="1"/>
    </xf>
    <xf numFmtId="2" fontId="10" fillId="0" borderId="9" xfId="0" applyNumberFormat="1" applyFont="1" applyFill="1" applyBorder="1" applyAlignment="1">
      <alignment horizontal="left" vertical="top" indent="1" shrinkToFit="1"/>
    </xf>
    <xf numFmtId="1" fontId="10" fillId="0" borderId="7" xfId="0" applyNumberFormat="1" applyFont="1" applyFill="1" applyBorder="1" applyAlignment="1">
      <alignment horizontal="left" vertical="center" indent="1" shrinkToFit="1"/>
    </xf>
    <xf numFmtId="1" fontId="10" fillId="0" borderId="9" xfId="0" applyNumberFormat="1" applyFont="1" applyFill="1" applyBorder="1" applyAlignment="1">
      <alignment horizontal="left" vertical="center" indent="1" shrinkToFit="1"/>
    </xf>
    <xf numFmtId="2" fontId="10" fillId="0" borderId="7" xfId="0" applyNumberFormat="1" applyFont="1" applyFill="1" applyBorder="1" applyAlignment="1">
      <alignment horizontal="center" vertical="center" shrinkToFit="1"/>
    </xf>
    <xf numFmtId="2" fontId="10" fillId="0" borderId="9" xfId="0" applyNumberFormat="1" applyFont="1" applyFill="1" applyBorder="1" applyAlignment="1">
      <alignment horizontal="center" vertical="center" shrinkToFit="1"/>
    </xf>
    <xf numFmtId="2" fontId="10" fillId="0" borderId="8" xfId="0" applyNumberFormat="1" applyFont="1" applyFill="1" applyBorder="1" applyAlignment="1">
      <alignment horizontal="center" vertical="center" shrinkToFit="1"/>
    </xf>
    <xf numFmtId="2" fontId="10" fillId="0" borderId="7" xfId="0" applyNumberFormat="1" applyFont="1" applyFill="1" applyBorder="1" applyAlignment="1">
      <alignment horizontal="left" vertical="center" indent="1" shrinkToFit="1"/>
    </xf>
    <xf numFmtId="2" fontId="10" fillId="0" borderId="9" xfId="0" applyNumberFormat="1" applyFont="1" applyFill="1" applyBorder="1" applyAlignment="1">
      <alignment horizontal="left" vertical="center" indent="1" shrinkToFit="1"/>
    </xf>
    <xf numFmtId="2" fontId="10" fillId="0" borderId="8" xfId="0" applyNumberFormat="1" applyFont="1" applyFill="1" applyBorder="1" applyAlignment="1">
      <alignment horizontal="left" vertical="center" indent="1" shrinkToFit="1"/>
    </xf>
    <xf numFmtId="2" fontId="10" fillId="0" borderId="7" xfId="0" applyNumberFormat="1" applyFont="1" applyFill="1" applyBorder="1" applyAlignment="1">
      <alignment horizontal="right" vertical="center" indent="1" shrinkToFit="1"/>
    </xf>
    <xf numFmtId="2" fontId="10" fillId="0" borderId="9" xfId="0" applyNumberFormat="1" applyFont="1" applyFill="1" applyBorder="1" applyAlignment="1">
      <alignment horizontal="right" vertical="center" indent="1" shrinkToFit="1"/>
    </xf>
    <xf numFmtId="165" fontId="10" fillId="0" borderId="10" xfId="0" applyNumberFormat="1" applyFont="1" applyFill="1" applyBorder="1" applyAlignment="1">
      <alignment horizontal="center" vertical="center" shrinkToFit="1"/>
    </xf>
    <xf numFmtId="165" fontId="10" fillId="0" borderId="12" xfId="0" applyNumberFormat="1" applyFont="1" applyFill="1" applyBorder="1" applyAlignment="1">
      <alignment horizontal="center" vertical="center" shrinkToFit="1"/>
    </xf>
    <xf numFmtId="165" fontId="10" fillId="0" borderId="13" xfId="0" applyNumberFormat="1" applyFont="1" applyFill="1" applyBorder="1" applyAlignment="1">
      <alignment horizontal="center" vertical="center" shrinkToFit="1"/>
    </xf>
    <xf numFmtId="2" fontId="10" fillId="0" borderId="10" xfId="0" applyNumberFormat="1" applyFont="1" applyFill="1" applyBorder="1" applyAlignment="1">
      <alignment horizontal="right" vertical="top" indent="2" shrinkToFit="1"/>
    </xf>
    <xf numFmtId="2" fontId="6" fillId="0" borderId="10" xfId="0" applyNumberFormat="1" applyFont="1" applyFill="1" applyBorder="1" applyAlignment="1">
      <alignment horizontal="center" vertical="top" shrinkToFit="1"/>
    </xf>
    <xf numFmtId="2" fontId="6" fillId="0" borderId="12" xfId="0" applyNumberFormat="1" applyFont="1" applyFill="1" applyBorder="1" applyAlignment="1">
      <alignment horizontal="center" vertical="top" shrinkToFit="1"/>
    </xf>
    <xf numFmtId="2" fontId="6" fillId="0" borderId="11" xfId="0" applyNumberFormat="1" applyFont="1" applyFill="1" applyBorder="1" applyAlignment="1">
      <alignment horizontal="center" vertical="top" shrinkToFit="1"/>
    </xf>
    <xf numFmtId="165" fontId="6" fillId="0" borderId="10" xfId="0" applyNumberFormat="1" applyFont="1" applyFill="1" applyBorder="1" applyAlignment="1">
      <alignment horizontal="center" vertical="top" shrinkToFit="1"/>
    </xf>
    <xf numFmtId="165" fontId="6" fillId="0" borderId="12" xfId="0" applyNumberFormat="1" applyFont="1" applyFill="1" applyBorder="1" applyAlignment="1">
      <alignment horizontal="center" vertical="top" shrinkToFit="1"/>
    </xf>
    <xf numFmtId="1" fontId="6" fillId="0" borderId="10" xfId="0" applyNumberFormat="1" applyFont="1" applyFill="1" applyBorder="1" applyAlignment="1">
      <alignment horizontal="center" vertical="top" shrinkToFit="1"/>
    </xf>
    <xf numFmtId="1" fontId="6" fillId="0" borderId="12" xfId="0" applyNumberFormat="1" applyFont="1" applyFill="1" applyBorder="1" applyAlignment="1">
      <alignment horizontal="center" vertical="top" shrinkToFit="1"/>
    </xf>
    <xf numFmtId="2" fontId="6" fillId="0" borderId="10" xfId="0" applyNumberFormat="1" applyFont="1" applyFill="1" applyBorder="1" applyAlignment="1">
      <alignment horizontal="left" vertical="top" indent="1" shrinkToFit="1"/>
    </xf>
    <xf numFmtId="2" fontId="6" fillId="0" borderId="12" xfId="0" applyNumberFormat="1" applyFont="1" applyFill="1" applyBorder="1" applyAlignment="1">
      <alignment horizontal="left" vertical="top" indent="1" shrinkToFit="1"/>
    </xf>
    <xf numFmtId="2" fontId="6" fillId="0" borderId="11" xfId="0" applyNumberFormat="1" applyFont="1" applyFill="1" applyBorder="1" applyAlignment="1">
      <alignment horizontal="left" vertical="top" indent="1" shrinkToFit="1"/>
    </xf>
    <xf numFmtId="2" fontId="6" fillId="0" borderId="10" xfId="0" applyNumberFormat="1" applyFont="1" applyFill="1" applyBorder="1" applyAlignment="1">
      <alignment horizontal="right" vertical="top" indent="1" shrinkToFit="1"/>
    </xf>
    <xf numFmtId="2" fontId="6" fillId="0" borderId="12" xfId="0" applyNumberFormat="1" applyFont="1" applyFill="1" applyBorder="1" applyAlignment="1">
      <alignment horizontal="right" vertical="top" indent="1" shrinkToFit="1"/>
    </xf>
    <xf numFmtId="0" fontId="12" fillId="0" borderId="22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vertical="top" wrapText="1"/>
    </xf>
    <xf numFmtId="164" fontId="10" fillId="0" borderId="11" xfId="0" applyNumberFormat="1" applyFont="1" applyFill="1" applyBorder="1" applyAlignment="1">
      <alignment horizontal="left" vertical="top" indent="1" shrinkToFit="1"/>
    </xf>
    <xf numFmtId="164" fontId="10" fillId="0" borderId="17" xfId="0" applyNumberFormat="1" applyFont="1" applyFill="1" applyBorder="1" applyAlignment="1">
      <alignment horizontal="left" vertical="top" indent="1" shrinkToFit="1"/>
    </xf>
    <xf numFmtId="164" fontId="10" fillId="0" borderId="18" xfId="0" applyNumberFormat="1" applyFont="1" applyFill="1" applyBorder="1" applyAlignment="1">
      <alignment horizontal="left" vertical="top" indent="1" shrinkToFit="1"/>
    </xf>
    <xf numFmtId="164" fontId="10" fillId="0" borderId="19" xfId="0" applyNumberFormat="1" applyFont="1" applyFill="1" applyBorder="1" applyAlignment="1">
      <alignment horizontal="left" vertical="top" indent="1" shrinkToFit="1"/>
    </xf>
    <xf numFmtId="0" fontId="6" fillId="0" borderId="1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wrapText="1" indent="14"/>
    </xf>
    <xf numFmtId="0" fontId="10" fillId="0" borderId="8" xfId="0" applyFont="1" applyFill="1" applyBorder="1" applyAlignment="1">
      <alignment horizontal="left" wrapText="1" indent="14"/>
    </xf>
    <xf numFmtId="164" fontId="10" fillId="0" borderId="11" xfId="0" applyNumberFormat="1" applyFont="1" applyFill="1" applyBorder="1" applyAlignment="1">
      <alignment horizontal="left" vertical="top" indent="2" shrinkToFit="1"/>
    </xf>
    <xf numFmtId="2" fontId="10" fillId="0" borderId="22" xfId="0" applyNumberFormat="1" applyFont="1" applyFill="1" applyBorder="1" applyAlignment="1">
      <alignment horizontal="left" vertical="center" wrapText="1"/>
    </xf>
    <xf numFmtId="2" fontId="9" fillId="0" borderId="7" xfId="0" applyNumberFormat="1" applyFont="1" applyFill="1" applyBorder="1" applyAlignment="1">
      <alignment horizontal="left" vertical="top" indent="1" shrinkToFit="1"/>
    </xf>
    <xf numFmtId="2" fontId="9" fillId="0" borderId="9" xfId="0" applyNumberFormat="1" applyFont="1" applyFill="1" applyBorder="1" applyAlignment="1">
      <alignment horizontal="left" vertical="top" indent="1" shrinkToFit="1"/>
    </xf>
    <xf numFmtId="164" fontId="9" fillId="0" borderId="10" xfId="0" applyNumberFormat="1" applyFont="1" applyFill="1" applyBorder="1" applyAlignment="1">
      <alignment horizontal="right" vertical="top" indent="1" shrinkToFit="1"/>
    </xf>
    <xf numFmtId="164" fontId="9" fillId="0" borderId="11" xfId="0" applyNumberFormat="1" applyFont="1" applyFill="1" applyBorder="1" applyAlignment="1">
      <alignment horizontal="right" vertical="top" indent="1" shrinkToFit="1"/>
    </xf>
    <xf numFmtId="164" fontId="9" fillId="0" borderId="12" xfId="0" applyNumberFormat="1" applyFont="1" applyFill="1" applyBorder="1" applyAlignment="1">
      <alignment horizontal="right" vertical="top" indent="1" shrinkToFit="1"/>
    </xf>
    <xf numFmtId="2" fontId="9" fillId="0" borderId="10" xfId="0" applyNumberFormat="1" applyFont="1" applyFill="1" applyBorder="1" applyAlignment="1">
      <alignment horizontal="center" vertical="top" shrinkToFit="1"/>
    </xf>
    <xf numFmtId="2" fontId="9" fillId="0" borderId="12" xfId="0" applyNumberFormat="1" applyFont="1" applyFill="1" applyBorder="1" applyAlignment="1">
      <alignment horizontal="center" vertical="top" shrinkToFit="1"/>
    </xf>
    <xf numFmtId="164" fontId="10" fillId="0" borderId="28" xfId="0" applyNumberFormat="1" applyFont="1" applyFill="1" applyBorder="1" applyAlignment="1">
      <alignment horizontal="center" vertical="top" shrinkToFit="1"/>
    </xf>
    <xf numFmtId="0" fontId="10" fillId="2" borderId="12" xfId="0" applyFont="1" applyFill="1" applyBorder="1" applyAlignment="1">
      <alignment horizontal="center" vertical="top"/>
    </xf>
    <xf numFmtId="164" fontId="10" fillId="2" borderId="11" xfId="0" applyNumberFormat="1" applyFont="1" applyFill="1" applyBorder="1" applyAlignment="1">
      <alignment horizontal="center" vertical="top" shrinkToFit="1"/>
    </xf>
    <xf numFmtId="0" fontId="23" fillId="0" borderId="10" xfId="0" applyFont="1" applyFill="1" applyBorder="1" applyAlignment="1">
      <alignment horizontal="left" vertical="top" wrapText="1"/>
    </xf>
    <xf numFmtId="1" fontId="9" fillId="0" borderId="10" xfId="0" applyNumberFormat="1" applyFont="1" applyFill="1" applyBorder="1" applyAlignment="1">
      <alignment horizontal="center" vertical="top" shrinkToFit="1"/>
    </xf>
    <xf numFmtId="1" fontId="9" fillId="0" borderId="12" xfId="0" applyNumberFormat="1" applyFont="1" applyFill="1" applyBorder="1" applyAlignment="1">
      <alignment horizontal="center" vertical="top" shrinkToFit="1"/>
    </xf>
    <xf numFmtId="2" fontId="9" fillId="0" borderId="10" xfId="0" applyNumberFormat="1" applyFont="1" applyFill="1" applyBorder="1" applyAlignment="1">
      <alignment horizontal="right" vertical="top" indent="1" shrinkToFit="1"/>
    </xf>
    <xf numFmtId="2" fontId="9" fillId="0" borderId="11" xfId="0" applyNumberFormat="1" applyFont="1" applyFill="1" applyBorder="1" applyAlignment="1">
      <alignment horizontal="right" vertical="top" indent="1" shrinkToFit="1"/>
    </xf>
    <xf numFmtId="2" fontId="9" fillId="0" borderId="12" xfId="0" applyNumberFormat="1" applyFont="1" applyFill="1" applyBorder="1" applyAlignment="1">
      <alignment horizontal="right" vertical="top" indent="1" shrinkToFit="1"/>
    </xf>
    <xf numFmtId="2" fontId="9" fillId="0" borderId="11" xfId="0" applyNumberFormat="1" applyFont="1" applyFill="1" applyBorder="1" applyAlignment="1">
      <alignment horizontal="center" vertical="top" shrinkToFit="1"/>
    </xf>
    <xf numFmtId="2" fontId="9" fillId="0" borderId="10" xfId="0" applyNumberFormat="1" applyFont="1" applyFill="1" applyBorder="1" applyAlignment="1">
      <alignment horizontal="left" vertical="top" indent="1" shrinkToFit="1"/>
    </xf>
    <xf numFmtId="2" fontId="9" fillId="0" borderId="12" xfId="0" applyNumberFormat="1" applyFont="1" applyFill="1" applyBorder="1" applyAlignment="1">
      <alignment horizontal="left" vertical="top" indent="1" shrinkToFit="1"/>
    </xf>
    <xf numFmtId="1" fontId="9" fillId="0" borderId="11" xfId="0" applyNumberFormat="1" applyFont="1" applyFill="1" applyBorder="1" applyAlignment="1">
      <alignment horizontal="center" vertical="top" shrinkToFit="1"/>
    </xf>
    <xf numFmtId="164" fontId="9" fillId="0" borderId="10" xfId="0" applyNumberFormat="1" applyFont="1" applyFill="1" applyBorder="1" applyAlignment="1">
      <alignment horizontal="left" vertical="top" indent="1" shrinkToFit="1"/>
    </xf>
    <xf numFmtId="164" fontId="9" fillId="0" borderId="12" xfId="0" applyNumberFormat="1" applyFont="1" applyFill="1" applyBorder="1" applyAlignment="1">
      <alignment horizontal="left" vertical="top" indent="1" shrinkToFit="1"/>
    </xf>
    <xf numFmtId="0" fontId="10" fillId="0" borderId="9" xfId="0" applyNumberFormat="1" applyFont="1" applyFill="1" applyBorder="1" applyAlignment="1">
      <alignment horizontal="left" vertical="top" indent="1" shrinkToFi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2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left" vertical="top" wrapText="1"/>
    </xf>
    <xf numFmtId="165" fontId="10" fillId="0" borderId="10" xfId="0" applyNumberFormat="1" applyFont="1" applyFill="1" applyBorder="1" applyAlignment="1">
      <alignment horizontal="right" vertical="center" indent="1" shrinkToFit="1"/>
    </xf>
    <xf numFmtId="165" fontId="10" fillId="0" borderId="12" xfId="0" applyNumberFormat="1" applyFont="1" applyFill="1" applyBorder="1" applyAlignment="1">
      <alignment horizontal="right" vertical="center" indent="1" shrinkToFit="1"/>
    </xf>
    <xf numFmtId="164" fontId="10" fillId="0" borderId="11" xfId="0" applyNumberFormat="1" applyFont="1" applyFill="1" applyBorder="1" applyAlignment="1">
      <alignment horizontal="left" vertical="center" indent="1" shrinkToFit="1"/>
    </xf>
    <xf numFmtId="165" fontId="10" fillId="0" borderId="11" xfId="0" applyNumberFormat="1" applyFont="1" applyFill="1" applyBorder="1" applyAlignment="1">
      <alignment horizontal="right" vertical="center" indent="1" shrinkToFit="1"/>
    </xf>
    <xf numFmtId="0" fontId="7" fillId="0" borderId="10" xfId="0" applyFont="1" applyFill="1" applyBorder="1" applyAlignment="1">
      <alignment horizontal="left" vertical="top" wrapText="1"/>
    </xf>
    <xf numFmtId="1" fontId="10" fillId="0" borderId="11" xfId="0" applyNumberFormat="1" applyFont="1" applyFill="1" applyBorder="1" applyAlignment="1">
      <alignment horizontal="center" vertical="center" shrinkToFit="1"/>
    </xf>
    <xf numFmtId="2" fontId="10" fillId="0" borderId="4" xfId="0" applyNumberFormat="1" applyFont="1" applyFill="1" applyBorder="1" applyAlignment="1">
      <alignment horizontal="right" vertical="top" shrinkToFit="1"/>
    </xf>
    <xf numFmtId="2" fontId="10" fillId="0" borderId="6" xfId="0" applyNumberFormat="1" applyFont="1" applyFill="1" applyBorder="1" applyAlignment="1">
      <alignment horizontal="right" vertical="top" shrinkToFit="1"/>
    </xf>
    <xf numFmtId="0" fontId="6" fillId="0" borderId="5" xfId="0" applyFont="1" applyFill="1" applyBorder="1" applyAlignment="1">
      <alignment horizontal="left" vertical="top" wrapText="1"/>
    </xf>
    <xf numFmtId="0" fontId="24" fillId="0" borderId="25" xfId="0" applyFont="1" applyFill="1" applyBorder="1" applyAlignment="1">
      <alignment horizontal="left" vertical="top" wrapText="1"/>
    </xf>
    <xf numFmtId="0" fontId="24" fillId="0" borderId="20" xfId="0" applyFont="1" applyFill="1" applyBorder="1" applyAlignment="1">
      <alignment horizontal="left" vertical="top" wrapText="1"/>
    </xf>
    <xf numFmtId="0" fontId="24" fillId="0" borderId="2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/>
    </xf>
    <xf numFmtId="2" fontId="5" fillId="2" borderId="21" xfId="0" applyNumberFormat="1" applyFont="1" applyFill="1" applyBorder="1" applyAlignment="1">
      <alignment horizontal="center" vertical="top" shrinkToFit="1"/>
    </xf>
    <xf numFmtId="164" fontId="5" fillId="2" borderId="39" xfId="0" applyNumberFormat="1" applyFont="1" applyFill="1" applyBorder="1" applyAlignment="1">
      <alignment horizontal="center" vertical="top" shrinkToFit="1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37" xfId="0" applyNumberFormat="1" applyFont="1" applyFill="1" applyBorder="1" applyAlignment="1">
      <alignment horizontal="center" vertical="top" shrinkToFit="1"/>
    </xf>
    <xf numFmtId="0" fontId="5" fillId="2" borderId="39" xfId="0" applyNumberFormat="1" applyFont="1" applyFill="1" applyBorder="1" applyAlignment="1">
      <alignment horizontal="center" vertical="top" shrinkToFit="1"/>
    </xf>
    <xf numFmtId="0" fontId="5" fillId="2" borderId="37" xfId="0" applyNumberFormat="1" applyFont="1" applyFill="1" applyBorder="1" applyAlignment="1">
      <alignment horizontal="center" vertical="top" shrinkToFit="1"/>
    </xf>
    <xf numFmtId="1" fontId="5" fillId="0" borderId="11" xfId="0" applyNumberFormat="1" applyFont="1" applyFill="1" applyBorder="1" applyAlignment="1">
      <alignment horizontal="left" vertical="top" indent="2" shrinkToFit="1"/>
    </xf>
    <xf numFmtId="0" fontId="12" fillId="0" borderId="10" xfId="0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center" vertical="top" shrinkToFit="1"/>
    </xf>
    <xf numFmtId="0" fontId="5" fillId="0" borderId="11" xfId="0" applyNumberFormat="1" applyFont="1" applyFill="1" applyBorder="1" applyAlignment="1">
      <alignment horizontal="center" vertical="top" shrinkToFit="1"/>
    </xf>
    <xf numFmtId="0" fontId="5" fillId="0" borderId="12" xfId="0" applyNumberFormat="1" applyFont="1" applyFill="1" applyBorder="1" applyAlignment="1">
      <alignment horizontal="center" vertical="top" shrinkToFit="1"/>
    </xf>
    <xf numFmtId="2" fontId="21" fillId="0" borderId="7" xfId="0" applyNumberFormat="1" applyFont="1" applyFill="1" applyBorder="1" applyAlignment="1">
      <alignment horizontal="left" vertical="top" indent="1" shrinkToFit="1"/>
    </xf>
    <xf numFmtId="2" fontId="21" fillId="0" borderId="9" xfId="0" applyNumberFormat="1" applyFont="1" applyFill="1" applyBorder="1" applyAlignment="1">
      <alignment horizontal="left" vertical="top" indent="1" shrinkToFit="1"/>
    </xf>
    <xf numFmtId="0" fontId="26" fillId="0" borderId="33" xfId="0" applyFont="1" applyFill="1" applyBorder="1" applyAlignment="1">
      <alignment horizontal="left" vertical="top" wrapText="1"/>
    </xf>
    <xf numFmtId="0" fontId="26" fillId="0" borderId="34" xfId="0" applyFont="1" applyFill="1" applyBorder="1" applyAlignment="1">
      <alignment horizontal="left" vertical="top" wrapText="1"/>
    </xf>
    <xf numFmtId="0" fontId="6" fillId="0" borderId="36" xfId="0" applyFont="1" applyFill="1" applyBorder="1" applyAlignment="1">
      <alignment horizontal="left" vertical="top" wrapText="1"/>
    </xf>
    <xf numFmtId="0" fontId="6" fillId="0" borderId="33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left" vertical="top" wrapText="1"/>
    </xf>
    <xf numFmtId="2" fontId="5" fillId="0" borderId="23" xfId="0" applyNumberFormat="1" applyFont="1" applyFill="1" applyBorder="1" applyAlignment="1">
      <alignment horizontal="center" vertical="top" shrinkToFit="1"/>
    </xf>
    <xf numFmtId="2" fontId="5" fillId="0" borderId="24" xfId="0" applyNumberFormat="1" applyFont="1" applyFill="1" applyBorder="1" applyAlignment="1">
      <alignment horizontal="center" vertical="top" shrinkToFit="1"/>
    </xf>
    <xf numFmtId="2" fontId="6" fillId="0" borderId="14" xfId="0" applyNumberFormat="1" applyFont="1" applyFill="1" applyBorder="1" applyAlignment="1">
      <alignment horizontal="center" vertical="top" shrinkToFit="1"/>
    </xf>
    <xf numFmtId="2" fontId="6" fillId="0" borderId="16" xfId="0" applyNumberFormat="1" applyFont="1" applyFill="1" applyBorder="1" applyAlignment="1">
      <alignment horizontal="center" vertical="top" shrinkToFit="1"/>
    </xf>
    <xf numFmtId="164" fontId="6" fillId="0" borderId="14" xfId="0" applyNumberFormat="1" applyFont="1" applyFill="1" applyBorder="1" applyAlignment="1">
      <alignment horizontal="center" vertical="top" shrinkToFit="1"/>
    </xf>
    <xf numFmtId="164" fontId="6" fillId="0" borderId="16" xfId="0" applyNumberFormat="1" applyFont="1" applyFill="1" applyBorder="1" applyAlignment="1">
      <alignment horizontal="center" vertical="top" shrinkToFit="1"/>
    </xf>
    <xf numFmtId="0" fontId="6" fillId="0" borderId="15" xfId="0" applyFont="1" applyFill="1" applyBorder="1" applyAlignment="1">
      <alignment horizontal="center" vertical="top" wrapText="1"/>
    </xf>
    <xf numFmtId="164" fontId="10" fillId="0" borderId="4" xfId="0" applyNumberFormat="1" applyFont="1" applyFill="1" applyBorder="1" applyAlignment="1">
      <alignment horizontal="right" vertical="top" indent="1" shrinkToFit="1"/>
    </xf>
    <xf numFmtId="164" fontId="10" fillId="0" borderId="5" xfId="0" applyNumberFormat="1" applyFont="1" applyFill="1" applyBorder="1" applyAlignment="1">
      <alignment horizontal="right" vertical="top" indent="1" shrinkToFit="1"/>
    </xf>
    <xf numFmtId="164" fontId="10" fillId="0" borderId="6" xfId="0" applyNumberFormat="1" applyFont="1" applyFill="1" applyBorder="1" applyAlignment="1">
      <alignment horizontal="right" vertical="top" indent="1" shrinkToFit="1"/>
    </xf>
    <xf numFmtId="164" fontId="10" fillId="0" borderId="4" xfId="0" applyNumberFormat="1" applyFont="1" applyFill="1" applyBorder="1" applyAlignment="1">
      <alignment horizontal="right" vertical="top" shrinkToFit="1"/>
    </xf>
    <xf numFmtId="164" fontId="10" fillId="0" borderId="6" xfId="0" applyNumberFormat="1" applyFont="1" applyFill="1" applyBorder="1" applyAlignment="1">
      <alignment horizontal="right" vertical="top" shrinkToFit="1"/>
    </xf>
    <xf numFmtId="2" fontId="6" fillId="0" borderId="39" xfId="0" applyNumberFormat="1" applyFont="1" applyFill="1" applyBorder="1" applyAlignment="1">
      <alignment horizontal="center" vertical="top" shrinkToFit="1"/>
    </xf>
    <xf numFmtId="2" fontId="6" fillId="0" borderId="37" xfId="0" applyNumberFormat="1" applyFont="1" applyFill="1" applyBorder="1" applyAlignment="1">
      <alignment horizontal="center" vertical="top" shrinkToFit="1"/>
    </xf>
    <xf numFmtId="2" fontId="6" fillId="0" borderId="15" xfId="0" applyNumberFormat="1" applyFont="1" applyFill="1" applyBorder="1" applyAlignment="1">
      <alignment horizontal="center" vertical="top" shrinkToFit="1"/>
    </xf>
    <xf numFmtId="164" fontId="6" fillId="0" borderId="15" xfId="0" applyNumberFormat="1" applyFont="1" applyFill="1" applyBorder="1" applyAlignment="1">
      <alignment horizontal="center" vertical="top" shrinkToFit="1"/>
    </xf>
    <xf numFmtId="2" fontId="5" fillId="0" borderId="35" xfId="0" applyNumberFormat="1" applyFont="1" applyFill="1" applyBorder="1" applyAlignment="1">
      <alignment horizontal="center" vertical="top" shrinkToFit="1"/>
    </xf>
    <xf numFmtId="2" fontId="5" fillId="0" borderId="30" xfId="0" applyNumberFormat="1" applyFont="1" applyFill="1" applyBorder="1" applyAlignment="1">
      <alignment horizontal="center" vertical="top" shrinkToFit="1"/>
    </xf>
    <xf numFmtId="0" fontId="6" fillId="0" borderId="16" xfId="0" applyNumberFormat="1" applyFont="1" applyFill="1" applyBorder="1" applyAlignment="1">
      <alignment horizontal="center" vertical="top" shrinkToFit="1"/>
    </xf>
    <xf numFmtId="164" fontId="5" fillId="0" borderId="23" xfId="0" applyNumberFormat="1" applyFont="1" applyFill="1" applyBorder="1" applyAlignment="1">
      <alignment horizontal="center" vertical="top" shrinkToFit="1"/>
    </xf>
    <xf numFmtId="164" fontId="5" fillId="0" borderId="24" xfId="0" applyNumberFormat="1" applyFont="1" applyFill="1" applyBorder="1" applyAlignment="1">
      <alignment horizontal="center" vertical="top" shrinkToFit="1"/>
    </xf>
    <xf numFmtId="0" fontId="6" fillId="0" borderId="14" xfId="0" applyNumberFormat="1" applyFont="1" applyFill="1" applyBorder="1" applyAlignment="1">
      <alignment horizontal="center" vertical="top" shrinkToFit="1"/>
    </xf>
    <xf numFmtId="0" fontId="6" fillId="0" borderId="15" xfId="0" applyNumberFormat="1" applyFont="1" applyFill="1" applyBorder="1" applyAlignment="1">
      <alignment horizontal="center" vertical="top" shrinkToFit="1"/>
    </xf>
    <xf numFmtId="2" fontId="5" fillId="0" borderId="19" xfId="0" applyNumberFormat="1" applyFont="1" applyFill="1" applyBorder="1" applyAlignment="1">
      <alignment horizontal="center" vertical="top" shrinkToFit="1"/>
    </xf>
    <xf numFmtId="164" fontId="6" fillId="0" borderId="10" xfId="0" applyNumberFormat="1" applyFont="1" applyFill="1" applyBorder="1" applyAlignment="1">
      <alignment horizontal="center" vertical="top" shrinkToFit="1"/>
    </xf>
    <xf numFmtId="164" fontId="6" fillId="0" borderId="12" xfId="0" applyNumberFormat="1" applyFont="1" applyFill="1" applyBorder="1" applyAlignment="1">
      <alignment horizontal="center" vertical="top" shrinkToFit="1"/>
    </xf>
    <xf numFmtId="2" fontId="6" fillId="0" borderId="21" xfId="0" applyNumberFormat="1" applyFont="1" applyFill="1" applyBorder="1" applyAlignment="1">
      <alignment horizontal="center" vertical="top" shrinkToFit="1"/>
    </xf>
    <xf numFmtId="0" fontId="6" fillId="0" borderId="15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center" vertical="top"/>
    </xf>
    <xf numFmtId="164" fontId="10" fillId="0" borderId="23" xfId="0" applyNumberFormat="1" applyFont="1" applyFill="1" applyBorder="1" applyAlignment="1">
      <alignment horizontal="center" vertical="top" shrinkToFit="1"/>
    </xf>
    <xf numFmtId="164" fontId="10" fillId="0" borderId="24" xfId="0" applyNumberFormat="1" applyFont="1" applyFill="1" applyBorder="1" applyAlignment="1">
      <alignment horizontal="center" vertical="top" shrinkToFit="1"/>
    </xf>
    <xf numFmtId="0" fontId="10" fillId="2" borderId="10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287"/>
  <sheetViews>
    <sheetView tabSelected="1" topLeftCell="A160" zoomScale="110" zoomScaleNormal="110" workbookViewId="0">
      <selection activeCell="A229" sqref="A229"/>
    </sheetView>
  </sheetViews>
  <sheetFormatPr defaultRowHeight="13.2"/>
  <cols>
    <col min="1" max="1" width="4.77734375" customWidth="1"/>
    <col min="2" max="2" width="16.109375" customWidth="1"/>
    <col min="3" max="3" width="13" customWidth="1"/>
    <col min="4" max="4" width="3.33203125" hidden="1" customWidth="1"/>
    <col min="5" max="5" width="5.88671875" customWidth="1"/>
    <col min="6" max="6" width="3.33203125" customWidth="1"/>
    <col min="7" max="7" width="2.109375" customWidth="1"/>
    <col min="8" max="8" width="3.33203125" customWidth="1"/>
    <col min="9" max="11" width="2.109375" customWidth="1"/>
    <col min="12" max="13" width="3.33203125" customWidth="1"/>
    <col min="14" max="14" width="1.109375" customWidth="1"/>
    <col min="15" max="15" width="3.33203125" customWidth="1"/>
    <col min="16" max="16" width="4.6640625" customWidth="1"/>
    <col min="17" max="17" width="2.109375" customWidth="1"/>
    <col min="18" max="18" width="3.33203125" customWidth="1"/>
    <col min="19" max="19" width="4.44140625" customWidth="1"/>
    <col min="20" max="20" width="3.33203125" customWidth="1"/>
    <col min="21" max="21" width="2.109375" customWidth="1"/>
    <col min="22" max="22" width="3.33203125" customWidth="1"/>
    <col min="23" max="23" width="4.6640625" customWidth="1"/>
    <col min="24" max="24" width="2.109375" customWidth="1"/>
    <col min="25" max="26" width="1.109375" customWidth="1"/>
    <col min="27" max="28" width="2.109375" customWidth="1"/>
    <col min="29" max="32" width="3.33203125" customWidth="1"/>
    <col min="33" max="33" width="2.109375" customWidth="1"/>
    <col min="34" max="34" width="3.33203125" hidden="1" customWidth="1"/>
    <col min="35" max="35" width="3.109375" customWidth="1"/>
    <col min="36" max="36" width="1.109375" customWidth="1"/>
    <col min="37" max="39" width="6.77734375" customWidth="1"/>
    <col min="40" max="40" width="5.77734375" customWidth="1"/>
    <col min="41" max="41" width="1.109375" customWidth="1"/>
    <col min="42" max="42" width="4.6640625" customWidth="1"/>
    <col min="43" max="43" width="15.109375" customWidth="1"/>
  </cols>
  <sheetData>
    <row r="1" spans="1:43" ht="141" customHeight="1">
      <c r="A1" s="478"/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</row>
    <row r="2" spans="1:43" ht="404.25" customHeight="1">
      <c r="A2" s="479" t="s">
        <v>200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</row>
    <row r="3" spans="1:43" ht="143.25" customHeight="1">
      <c r="A3" s="481" t="s">
        <v>141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2"/>
      <c r="AF3" s="482"/>
      <c r="AG3" s="482"/>
      <c r="AH3" s="482"/>
      <c r="AI3" s="482"/>
      <c r="AJ3" s="482"/>
      <c r="AK3" s="482"/>
      <c r="AL3" s="482"/>
      <c r="AM3" s="482"/>
      <c r="AN3" s="482"/>
      <c r="AO3" s="482"/>
      <c r="AP3" s="482"/>
      <c r="AQ3" s="482"/>
    </row>
    <row r="4" spans="1:43" ht="25.5" customHeight="1">
      <c r="A4" s="483" t="s">
        <v>135</v>
      </c>
      <c r="B4" s="483"/>
      <c r="C4" s="483"/>
      <c r="D4" s="483"/>
      <c r="E4" s="483"/>
      <c r="F4" s="483"/>
      <c r="G4" s="483"/>
      <c r="H4" s="483"/>
      <c r="I4" s="484" t="s">
        <v>136</v>
      </c>
      <c r="J4" s="484"/>
      <c r="K4" s="484"/>
      <c r="L4" s="484"/>
      <c r="M4" s="484"/>
      <c r="N4" s="484"/>
      <c r="O4" s="485" t="s">
        <v>137</v>
      </c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  <c r="AF4" s="485"/>
      <c r="AG4" s="485"/>
      <c r="AH4" s="485"/>
      <c r="AI4" s="485"/>
      <c r="AJ4" s="485"/>
      <c r="AK4" s="485"/>
      <c r="AL4" s="485"/>
      <c r="AM4" s="485"/>
      <c r="AN4" s="485"/>
      <c r="AO4" s="485"/>
      <c r="AP4" s="485"/>
      <c r="AQ4" s="485"/>
    </row>
    <row r="5" spans="1:43" ht="10.199999999999999" customHeight="1">
      <c r="A5" s="457" t="s">
        <v>82</v>
      </c>
      <c r="B5" s="459" t="s">
        <v>83</v>
      </c>
      <c r="C5" s="460"/>
      <c r="D5" s="461"/>
      <c r="E5" s="465" t="s">
        <v>84</v>
      </c>
      <c r="F5" s="466"/>
      <c r="G5" s="469" t="s">
        <v>85</v>
      </c>
      <c r="H5" s="470"/>
      <c r="I5" s="470"/>
      <c r="J5" s="470"/>
      <c r="K5" s="470"/>
      <c r="L5" s="470"/>
      <c r="M5" s="471"/>
      <c r="N5" s="472" t="s">
        <v>86</v>
      </c>
      <c r="O5" s="473"/>
      <c r="P5" s="474"/>
      <c r="Q5" s="303" t="s">
        <v>87</v>
      </c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486"/>
      <c r="AC5" s="303" t="s">
        <v>88</v>
      </c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486"/>
      <c r="AQ5" s="56"/>
    </row>
    <row r="6" spans="1:43" ht="40.950000000000003" customHeight="1">
      <c r="A6" s="458"/>
      <c r="B6" s="462"/>
      <c r="C6" s="463"/>
      <c r="D6" s="464"/>
      <c r="E6" s="467"/>
      <c r="F6" s="468"/>
      <c r="G6" s="487" t="s">
        <v>89</v>
      </c>
      <c r="H6" s="488"/>
      <c r="I6" s="489" t="s">
        <v>90</v>
      </c>
      <c r="J6" s="490"/>
      <c r="K6" s="491"/>
      <c r="L6" s="487" t="s">
        <v>91</v>
      </c>
      <c r="M6" s="488"/>
      <c r="N6" s="475"/>
      <c r="O6" s="476"/>
      <c r="P6" s="477"/>
      <c r="Q6" s="487" t="s">
        <v>92</v>
      </c>
      <c r="R6" s="488"/>
      <c r="S6" s="489" t="s">
        <v>93</v>
      </c>
      <c r="T6" s="421"/>
      <c r="U6" s="487" t="s">
        <v>94</v>
      </c>
      <c r="V6" s="488"/>
      <c r="W6" s="487" t="s">
        <v>95</v>
      </c>
      <c r="X6" s="488"/>
      <c r="Y6" s="487" t="s">
        <v>96</v>
      </c>
      <c r="Z6" s="492"/>
      <c r="AA6" s="492"/>
      <c r="AB6" s="488"/>
      <c r="AC6" s="487" t="s">
        <v>97</v>
      </c>
      <c r="AD6" s="488"/>
      <c r="AE6" s="487" t="s">
        <v>98</v>
      </c>
      <c r="AF6" s="488"/>
      <c r="AG6" s="487" t="s">
        <v>99</v>
      </c>
      <c r="AH6" s="492"/>
      <c r="AI6" s="488"/>
      <c r="AJ6" s="493" t="s">
        <v>100</v>
      </c>
      <c r="AK6" s="494"/>
      <c r="AL6" s="33" t="s">
        <v>101</v>
      </c>
      <c r="AM6" s="33" t="s">
        <v>102</v>
      </c>
      <c r="AN6" s="33" t="s">
        <v>103</v>
      </c>
      <c r="AO6" s="495" t="s">
        <v>104</v>
      </c>
      <c r="AP6" s="496"/>
      <c r="AQ6" s="57"/>
    </row>
    <row r="7" spans="1:43" ht="10.199999999999999" customHeight="1">
      <c r="A7" s="34">
        <v>1</v>
      </c>
      <c r="B7" s="346">
        <v>2</v>
      </c>
      <c r="C7" s="348"/>
      <c r="D7" s="347"/>
      <c r="E7" s="346">
        <v>3</v>
      </c>
      <c r="F7" s="347"/>
      <c r="G7" s="346">
        <v>4</v>
      </c>
      <c r="H7" s="347"/>
      <c r="I7" s="506">
        <v>5</v>
      </c>
      <c r="J7" s="507"/>
      <c r="K7" s="508"/>
      <c r="L7" s="346">
        <v>6</v>
      </c>
      <c r="M7" s="347"/>
      <c r="N7" s="346">
        <v>7</v>
      </c>
      <c r="O7" s="348"/>
      <c r="P7" s="347"/>
      <c r="Q7" s="346">
        <v>8</v>
      </c>
      <c r="R7" s="347"/>
      <c r="S7" s="346">
        <v>9</v>
      </c>
      <c r="T7" s="421"/>
      <c r="U7" s="346">
        <v>10</v>
      </c>
      <c r="V7" s="347"/>
      <c r="W7" s="346">
        <v>11</v>
      </c>
      <c r="X7" s="347"/>
      <c r="Y7" s="506">
        <v>12</v>
      </c>
      <c r="Z7" s="507"/>
      <c r="AA7" s="507"/>
      <c r="AB7" s="508"/>
      <c r="AC7" s="346">
        <v>13</v>
      </c>
      <c r="AD7" s="347"/>
      <c r="AE7" s="346">
        <v>14</v>
      </c>
      <c r="AF7" s="347"/>
      <c r="AG7" s="346">
        <v>15</v>
      </c>
      <c r="AH7" s="348"/>
      <c r="AI7" s="347"/>
      <c r="AJ7" s="509">
        <v>16</v>
      </c>
      <c r="AK7" s="510"/>
      <c r="AL7" s="34">
        <v>17</v>
      </c>
      <c r="AM7" s="35">
        <v>18</v>
      </c>
      <c r="AN7" s="34">
        <v>19</v>
      </c>
      <c r="AO7" s="511">
        <v>20</v>
      </c>
      <c r="AP7" s="512"/>
      <c r="AQ7" s="56"/>
    </row>
    <row r="8" spans="1:43" ht="13.95" customHeight="1">
      <c r="A8" s="513" t="s">
        <v>39</v>
      </c>
      <c r="B8" s="514"/>
      <c r="C8" s="514"/>
      <c r="D8" s="514"/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5"/>
      <c r="AQ8" s="56"/>
    </row>
    <row r="9" spans="1:43" ht="14.4" customHeight="1">
      <c r="A9" s="11">
        <v>338</v>
      </c>
      <c r="B9" s="357" t="s">
        <v>8</v>
      </c>
      <c r="C9" s="446"/>
      <c r="D9" s="358"/>
      <c r="E9" s="437">
        <v>100</v>
      </c>
      <c r="F9" s="438"/>
      <c r="G9" s="293">
        <v>1.5</v>
      </c>
      <c r="H9" s="294"/>
      <c r="I9" s="293">
        <v>0.5</v>
      </c>
      <c r="J9" s="309"/>
      <c r="K9" s="294"/>
      <c r="L9" s="293">
        <v>21</v>
      </c>
      <c r="M9" s="294"/>
      <c r="N9" s="293">
        <v>96</v>
      </c>
      <c r="O9" s="309"/>
      <c r="P9" s="294"/>
      <c r="Q9" s="293">
        <v>0.04</v>
      </c>
      <c r="R9" s="294"/>
      <c r="S9" s="317">
        <v>0.05</v>
      </c>
      <c r="T9" s="236"/>
      <c r="U9" s="293">
        <v>10</v>
      </c>
      <c r="V9" s="294"/>
      <c r="W9" s="317">
        <v>0.12</v>
      </c>
      <c r="X9" s="318"/>
      <c r="Y9" s="293">
        <v>0</v>
      </c>
      <c r="Z9" s="309"/>
      <c r="AA9" s="309"/>
      <c r="AB9" s="294"/>
      <c r="AC9" s="293">
        <v>8</v>
      </c>
      <c r="AD9" s="294"/>
      <c r="AE9" s="293">
        <v>28</v>
      </c>
      <c r="AF9" s="294"/>
      <c r="AG9" s="293">
        <v>0.22</v>
      </c>
      <c r="AH9" s="309"/>
      <c r="AI9" s="294"/>
      <c r="AJ9" s="293">
        <v>0.1</v>
      </c>
      <c r="AK9" s="294"/>
      <c r="AL9" s="65">
        <v>225</v>
      </c>
      <c r="AM9" s="66">
        <v>0.05</v>
      </c>
      <c r="AN9" s="65">
        <v>42</v>
      </c>
      <c r="AO9" s="293">
        <v>0.6</v>
      </c>
      <c r="AP9" s="294"/>
      <c r="AQ9" s="56"/>
    </row>
    <row r="10" spans="1:43" ht="18.600000000000001" customHeight="1">
      <c r="A10" s="1">
        <v>272</v>
      </c>
      <c r="B10" s="521" t="s">
        <v>201</v>
      </c>
      <c r="C10" s="522"/>
      <c r="D10" s="523"/>
      <c r="E10" s="346">
        <v>250</v>
      </c>
      <c r="F10" s="347"/>
      <c r="G10" s="343">
        <v>9.92</v>
      </c>
      <c r="H10" s="344"/>
      <c r="I10" s="343">
        <v>17.2</v>
      </c>
      <c r="J10" s="331"/>
      <c r="K10" s="344"/>
      <c r="L10" s="340">
        <v>39.5</v>
      </c>
      <c r="M10" s="341"/>
      <c r="N10" s="340">
        <v>303.75</v>
      </c>
      <c r="O10" s="333"/>
      <c r="P10" s="341"/>
      <c r="Q10" s="343">
        <v>0.22</v>
      </c>
      <c r="R10" s="344"/>
      <c r="S10" s="343">
        <v>0.2</v>
      </c>
      <c r="T10" s="345"/>
      <c r="U10" s="343">
        <v>1.3</v>
      </c>
      <c r="V10" s="344"/>
      <c r="W10" s="497">
        <v>5.3999999999999999E-2</v>
      </c>
      <c r="X10" s="498"/>
      <c r="Y10" s="499">
        <v>0.11</v>
      </c>
      <c r="Z10" s="500"/>
      <c r="AA10" s="500"/>
      <c r="AB10" s="501"/>
      <c r="AC10" s="343">
        <v>142.58000000000001</v>
      </c>
      <c r="AD10" s="344"/>
      <c r="AE10" s="499">
        <v>97.9</v>
      </c>
      <c r="AF10" s="501"/>
      <c r="AG10" s="338">
        <v>6.3E-2</v>
      </c>
      <c r="AH10" s="342"/>
      <c r="AI10" s="339"/>
      <c r="AJ10" s="502">
        <v>1.4E-2</v>
      </c>
      <c r="AK10" s="503"/>
      <c r="AL10" s="1">
        <v>65.45</v>
      </c>
      <c r="AM10" s="39">
        <v>0.15</v>
      </c>
      <c r="AN10" s="1">
        <v>6.69</v>
      </c>
      <c r="AO10" s="504">
        <v>0.53</v>
      </c>
      <c r="AP10" s="505"/>
      <c r="AQ10" s="57"/>
    </row>
    <row r="11" spans="1:43" ht="13.95" customHeight="1">
      <c r="A11" s="12" t="s">
        <v>1</v>
      </c>
      <c r="B11" s="258" t="s">
        <v>61</v>
      </c>
      <c r="C11" s="259"/>
      <c r="D11" s="360"/>
      <c r="E11" s="532">
        <v>200</v>
      </c>
      <c r="F11" s="533"/>
      <c r="G11" s="232">
        <v>7.4</v>
      </c>
      <c r="H11" s="234"/>
      <c r="I11" s="232">
        <v>5</v>
      </c>
      <c r="J11" s="233"/>
      <c r="K11" s="234"/>
      <c r="L11" s="232">
        <v>9.8000000000000007</v>
      </c>
      <c r="M11" s="234"/>
      <c r="N11" s="232">
        <v>144</v>
      </c>
      <c r="O11" s="233"/>
      <c r="P11" s="234"/>
      <c r="Q11" s="235">
        <v>0.04</v>
      </c>
      <c r="R11" s="237"/>
      <c r="S11" s="235">
        <v>0.26</v>
      </c>
      <c r="T11" s="236"/>
      <c r="U11" s="232">
        <v>0.6</v>
      </c>
      <c r="V11" s="234"/>
      <c r="W11" s="232">
        <v>0.01</v>
      </c>
      <c r="X11" s="234"/>
      <c r="Y11" s="232">
        <v>0</v>
      </c>
      <c r="Z11" s="233"/>
      <c r="AA11" s="233"/>
      <c r="AB11" s="234"/>
      <c r="AC11" s="232">
        <v>248</v>
      </c>
      <c r="AD11" s="234"/>
      <c r="AE11" s="232">
        <v>184</v>
      </c>
      <c r="AF11" s="234"/>
      <c r="AG11" s="235">
        <v>0</v>
      </c>
      <c r="AH11" s="238"/>
      <c r="AI11" s="237"/>
      <c r="AJ11" s="232">
        <v>0</v>
      </c>
      <c r="AK11" s="234"/>
      <c r="AL11" s="184">
        <v>292</v>
      </c>
      <c r="AM11" s="184">
        <v>0</v>
      </c>
      <c r="AN11" s="184">
        <v>28</v>
      </c>
      <c r="AO11" s="235">
        <v>0.24</v>
      </c>
      <c r="AP11" s="237"/>
      <c r="AQ11" s="56"/>
    </row>
    <row r="12" spans="1:43" ht="13.2" customHeight="1">
      <c r="A12" s="39" t="s">
        <v>1</v>
      </c>
      <c r="B12" s="521" t="s">
        <v>2</v>
      </c>
      <c r="C12" s="522"/>
      <c r="D12" s="523"/>
      <c r="E12" s="346">
        <v>60</v>
      </c>
      <c r="F12" s="347"/>
      <c r="G12" s="343">
        <v>6.08</v>
      </c>
      <c r="H12" s="344"/>
      <c r="I12" s="343">
        <v>2.2599999999999998</v>
      </c>
      <c r="J12" s="331"/>
      <c r="K12" s="344"/>
      <c r="L12" s="343">
        <v>23.6</v>
      </c>
      <c r="M12" s="344"/>
      <c r="N12" s="340">
        <v>209</v>
      </c>
      <c r="O12" s="333"/>
      <c r="P12" s="341"/>
      <c r="Q12" s="343">
        <v>0.16</v>
      </c>
      <c r="R12" s="344"/>
      <c r="S12" s="343">
        <v>0.05</v>
      </c>
      <c r="T12" s="345"/>
      <c r="U12" s="343">
        <v>0</v>
      </c>
      <c r="V12" s="344"/>
      <c r="W12" s="340">
        <v>0</v>
      </c>
      <c r="X12" s="341"/>
      <c r="Y12" s="516">
        <v>0</v>
      </c>
      <c r="Z12" s="517"/>
      <c r="AA12" s="517"/>
      <c r="AB12" s="518"/>
      <c r="AC12" s="340">
        <v>19</v>
      </c>
      <c r="AD12" s="341"/>
      <c r="AE12" s="516">
        <v>85</v>
      </c>
      <c r="AF12" s="518"/>
      <c r="AG12" s="340">
        <v>0.13</v>
      </c>
      <c r="AH12" s="333"/>
      <c r="AI12" s="341"/>
      <c r="AJ12" s="519">
        <v>2.5999999999999999E-2</v>
      </c>
      <c r="AK12" s="520"/>
      <c r="AL12" s="36">
        <v>92</v>
      </c>
      <c r="AM12" s="37">
        <v>0</v>
      </c>
      <c r="AN12" s="36">
        <v>13.7</v>
      </c>
      <c r="AO12" s="504">
        <v>1.2</v>
      </c>
      <c r="AP12" s="505"/>
      <c r="AQ12" s="56"/>
    </row>
    <row r="13" spans="1:43" ht="13.95" customHeight="1">
      <c r="A13" s="521" t="s">
        <v>167</v>
      </c>
      <c r="B13" s="243"/>
      <c r="C13" s="243"/>
      <c r="D13" s="243"/>
      <c r="E13" s="243"/>
      <c r="F13" s="244"/>
      <c r="G13" s="343">
        <f>G12+G11+G10+G9</f>
        <v>24.9</v>
      </c>
      <c r="H13" s="344"/>
      <c r="I13" s="343">
        <f>I12+I11+I10+I9</f>
        <v>24.96</v>
      </c>
      <c r="J13" s="331"/>
      <c r="K13" s="344"/>
      <c r="L13" s="343">
        <f>L12+L11+L10+L9</f>
        <v>93.9</v>
      </c>
      <c r="M13" s="344"/>
      <c r="N13" s="340">
        <f>N12+N11+N10+N9</f>
        <v>752.75</v>
      </c>
      <c r="O13" s="333"/>
      <c r="P13" s="341"/>
      <c r="Q13" s="343">
        <f>Q12+Q11+Q10+Q9</f>
        <v>0.46</v>
      </c>
      <c r="R13" s="344"/>
      <c r="S13" s="343">
        <f>S12+S11+S10+S9</f>
        <v>0.56000000000000005</v>
      </c>
      <c r="T13" s="345"/>
      <c r="U13" s="343">
        <f>U12+U11+U10+U9</f>
        <v>11.9</v>
      </c>
      <c r="V13" s="344"/>
      <c r="W13" s="499">
        <f>W12+W11+W10+W9</f>
        <v>0.184</v>
      </c>
      <c r="X13" s="501"/>
      <c r="Y13" s="499">
        <f>Y12+Y11+Y10+Y9</f>
        <v>0.11</v>
      </c>
      <c r="Z13" s="500"/>
      <c r="AA13" s="500"/>
      <c r="AB13" s="501"/>
      <c r="AC13" s="343">
        <f>AC12+AC11+AC10+AC9</f>
        <v>417.58000000000004</v>
      </c>
      <c r="AD13" s="344"/>
      <c r="AE13" s="534">
        <f>AE12+AE11+AE10+AE9</f>
        <v>394.9</v>
      </c>
      <c r="AF13" s="535"/>
      <c r="AG13" s="343">
        <f>AG12+AG11+AG10+AG9</f>
        <v>0.41300000000000003</v>
      </c>
      <c r="AH13" s="331"/>
      <c r="AI13" s="344"/>
      <c r="AJ13" s="504">
        <f>AJ12+AJ11+AJ10+AJ9</f>
        <v>0.14000000000000001</v>
      </c>
      <c r="AK13" s="505"/>
      <c r="AL13" s="1">
        <f>AL12+AL11+AL10+AL9</f>
        <v>674.45</v>
      </c>
      <c r="AM13" s="39">
        <f>AM11+AM10+AM9</f>
        <v>0.2</v>
      </c>
      <c r="AN13" s="1">
        <f>AN12+AN11+AN10+AN9</f>
        <v>90.39</v>
      </c>
      <c r="AO13" s="504">
        <f>AO12+AO11+AO10+AO9</f>
        <v>2.57</v>
      </c>
      <c r="AP13" s="505"/>
      <c r="AQ13" s="56"/>
    </row>
    <row r="14" spans="1:43" ht="16.95" customHeight="1">
      <c r="A14" s="536" t="s">
        <v>158</v>
      </c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8"/>
      <c r="AQ14" s="56"/>
    </row>
    <row r="15" spans="1:43" ht="12" customHeight="1">
      <c r="A15" s="23">
        <v>29</v>
      </c>
      <c r="B15" s="242" t="s">
        <v>164</v>
      </c>
      <c r="C15" s="524"/>
      <c r="D15" s="525"/>
      <c r="E15" s="310">
        <v>100</v>
      </c>
      <c r="F15" s="525"/>
      <c r="G15" s="307">
        <v>1</v>
      </c>
      <c r="H15" s="308"/>
      <c r="I15" s="526">
        <v>5.0999999999999996</v>
      </c>
      <c r="J15" s="527"/>
      <c r="K15" s="528"/>
      <c r="L15" s="419">
        <v>3.66</v>
      </c>
      <c r="M15" s="420"/>
      <c r="N15" s="307">
        <v>64.33</v>
      </c>
      <c r="O15" s="524"/>
      <c r="P15" s="525"/>
      <c r="Q15" s="419">
        <v>0.1</v>
      </c>
      <c r="R15" s="420"/>
      <c r="S15" s="419">
        <v>0.12</v>
      </c>
      <c r="T15" s="421"/>
      <c r="U15" s="419">
        <v>22.66</v>
      </c>
      <c r="V15" s="420"/>
      <c r="W15" s="419">
        <v>2.5999999999999999E-2</v>
      </c>
      <c r="X15" s="420"/>
      <c r="Y15" s="526">
        <v>0</v>
      </c>
      <c r="Z15" s="527"/>
      <c r="AA15" s="527"/>
      <c r="AB15" s="528"/>
      <c r="AC15" s="307">
        <v>93.83</v>
      </c>
      <c r="AD15" s="308"/>
      <c r="AE15" s="529">
        <v>35.159999999999997</v>
      </c>
      <c r="AF15" s="530"/>
      <c r="AG15" s="419">
        <v>5.0000000000000001E-3</v>
      </c>
      <c r="AH15" s="531"/>
      <c r="AI15" s="420"/>
      <c r="AJ15" s="419">
        <v>0</v>
      </c>
      <c r="AK15" s="420"/>
      <c r="AL15" s="23">
        <v>132.30000000000001</v>
      </c>
      <c r="AM15" s="48" t="s">
        <v>62</v>
      </c>
      <c r="AN15" s="24">
        <v>37.659999999999997</v>
      </c>
      <c r="AO15" s="307">
        <v>1</v>
      </c>
      <c r="AP15" s="308"/>
      <c r="AQ15" s="57"/>
    </row>
    <row r="16" spans="1:43" ht="13.95" customHeight="1">
      <c r="A16" s="206">
        <v>42</v>
      </c>
      <c r="B16" s="303" t="s">
        <v>65</v>
      </c>
      <c r="C16" s="304"/>
      <c r="D16" s="47"/>
      <c r="E16" s="310">
        <v>100</v>
      </c>
      <c r="F16" s="312"/>
      <c r="G16" s="504">
        <v>1.6</v>
      </c>
      <c r="H16" s="505"/>
      <c r="I16" s="504">
        <v>6.1</v>
      </c>
      <c r="J16" s="539"/>
      <c r="K16" s="505"/>
      <c r="L16" s="343">
        <v>9.1</v>
      </c>
      <c r="M16" s="344"/>
      <c r="N16" s="343">
        <v>99.5</v>
      </c>
      <c r="O16" s="331"/>
      <c r="P16" s="344"/>
      <c r="Q16" s="338">
        <v>0.13</v>
      </c>
      <c r="R16" s="339"/>
      <c r="S16" s="338">
        <v>0.08</v>
      </c>
      <c r="T16" s="345"/>
      <c r="U16" s="343">
        <v>21.6</v>
      </c>
      <c r="V16" s="344"/>
      <c r="W16" s="338">
        <v>1.6E-2</v>
      </c>
      <c r="X16" s="339"/>
      <c r="Y16" s="346">
        <v>0</v>
      </c>
      <c r="Z16" s="348"/>
      <c r="AA16" s="348"/>
      <c r="AB16" s="347"/>
      <c r="AC16" s="343">
        <v>26.5</v>
      </c>
      <c r="AD16" s="344"/>
      <c r="AE16" s="343">
        <v>78.8</v>
      </c>
      <c r="AF16" s="344"/>
      <c r="AG16" s="343">
        <v>0</v>
      </c>
      <c r="AH16" s="331"/>
      <c r="AI16" s="344"/>
      <c r="AJ16" s="338">
        <v>6.6000000000000003E-2</v>
      </c>
      <c r="AK16" s="339"/>
      <c r="AL16" s="1">
        <v>55.6</v>
      </c>
      <c r="AM16" s="37">
        <v>1.6E-2</v>
      </c>
      <c r="AN16" s="1">
        <v>31.1</v>
      </c>
      <c r="AO16" s="343">
        <v>1.23</v>
      </c>
      <c r="AP16" s="344"/>
      <c r="AQ16" s="57"/>
    </row>
    <row r="17" spans="1:46" ht="11.4" customHeight="1">
      <c r="A17" s="207">
        <v>99.21</v>
      </c>
      <c r="B17" s="303" t="s">
        <v>202</v>
      </c>
      <c r="C17" s="304"/>
      <c r="D17" s="47"/>
      <c r="E17" s="310">
        <v>250</v>
      </c>
      <c r="F17" s="312"/>
      <c r="G17" s="307">
        <v>6.22</v>
      </c>
      <c r="H17" s="308"/>
      <c r="I17" s="300">
        <v>9.6</v>
      </c>
      <c r="J17" s="301"/>
      <c r="K17" s="302"/>
      <c r="L17" s="307">
        <v>11.82</v>
      </c>
      <c r="M17" s="308"/>
      <c r="N17" s="307">
        <v>155.75</v>
      </c>
      <c r="O17" s="353"/>
      <c r="P17" s="308"/>
      <c r="Q17" s="300">
        <v>0.25</v>
      </c>
      <c r="R17" s="302"/>
      <c r="S17" s="307">
        <v>0.18</v>
      </c>
      <c r="T17" s="308"/>
      <c r="U17" s="307">
        <v>10.48</v>
      </c>
      <c r="V17" s="308"/>
      <c r="W17" s="307">
        <v>0.15</v>
      </c>
      <c r="X17" s="308"/>
      <c r="Y17" s="313">
        <v>0</v>
      </c>
      <c r="Z17" s="240"/>
      <c r="AA17" s="240"/>
      <c r="AB17" s="314"/>
      <c r="AC17" s="307">
        <v>27.87</v>
      </c>
      <c r="AD17" s="308"/>
      <c r="AE17" s="307">
        <v>89.35</v>
      </c>
      <c r="AF17" s="308"/>
      <c r="AG17" s="298">
        <v>5.2999999999999999E-2</v>
      </c>
      <c r="AH17" s="299"/>
      <c r="AI17" s="300">
        <v>0.71</v>
      </c>
      <c r="AJ17" s="301"/>
      <c r="AK17" s="302"/>
      <c r="AL17" s="23">
        <v>38.68</v>
      </c>
      <c r="AM17" s="58">
        <v>2.5000000000000001E-2</v>
      </c>
      <c r="AN17" s="23">
        <v>23.38</v>
      </c>
      <c r="AO17" s="307">
        <v>0.11</v>
      </c>
      <c r="AP17" s="308"/>
      <c r="AQ17" s="57"/>
    </row>
    <row r="18" spans="1:46" ht="15.6" customHeight="1">
      <c r="A18" s="185" t="s">
        <v>204</v>
      </c>
      <c r="B18" s="320" t="s">
        <v>203</v>
      </c>
      <c r="C18" s="321"/>
      <c r="D18" s="322"/>
      <c r="E18" s="542">
        <v>280</v>
      </c>
      <c r="F18" s="543"/>
      <c r="G18" s="544">
        <v>23.5</v>
      </c>
      <c r="H18" s="545"/>
      <c r="I18" s="546">
        <v>21.2</v>
      </c>
      <c r="J18" s="547"/>
      <c r="K18" s="548"/>
      <c r="L18" s="549">
        <v>17.899999999999999</v>
      </c>
      <c r="M18" s="550"/>
      <c r="N18" s="544">
        <v>359</v>
      </c>
      <c r="O18" s="551"/>
      <c r="P18" s="545"/>
      <c r="Q18" s="546">
        <v>0.09</v>
      </c>
      <c r="R18" s="548"/>
      <c r="S18" s="546">
        <v>0.1</v>
      </c>
      <c r="T18" s="548"/>
      <c r="U18" s="546">
        <v>4.5</v>
      </c>
      <c r="V18" s="548"/>
      <c r="W18" s="549">
        <v>0</v>
      </c>
      <c r="X18" s="550"/>
      <c r="Y18" s="546">
        <v>0</v>
      </c>
      <c r="Z18" s="547"/>
      <c r="AA18" s="547"/>
      <c r="AB18" s="548"/>
      <c r="AC18" s="546">
        <v>83.25</v>
      </c>
      <c r="AD18" s="548"/>
      <c r="AE18" s="546">
        <v>92.25</v>
      </c>
      <c r="AF18" s="548"/>
      <c r="AG18" s="546">
        <v>0.94</v>
      </c>
      <c r="AH18" s="547"/>
      <c r="AI18" s="548"/>
      <c r="AJ18" s="552">
        <v>1.4E-2</v>
      </c>
      <c r="AK18" s="553"/>
      <c r="AL18" s="186">
        <v>31.72</v>
      </c>
      <c r="AM18" s="187">
        <v>7.4999999999999997E-2</v>
      </c>
      <c r="AN18" s="186">
        <v>63.39</v>
      </c>
      <c r="AO18" s="546">
        <v>2.2999999999999998</v>
      </c>
      <c r="AP18" s="548"/>
      <c r="AQ18" s="57"/>
    </row>
    <row r="19" spans="1:46" ht="15" customHeight="1">
      <c r="A19" s="208">
        <v>458</v>
      </c>
      <c r="B19" s="258" t="s">
        <v>15</v>
      </c>
      <c r="C19" s="259"/>
      <c r="D19" s="360"/>
      <c r="E19" s="437">
        <v>75</v>
      </c>
      <c r="F19" s="438"/>
      <c r="G19" s="293">
        <v>4.5999999999999996</v>
      </c>
      <c r="H19" s="294"/>
      <c r="I19" s="293">
        <v>2.98</v>
      </c>
      <c r="J19" s="309"/>
      <c r="K19" s="294"/>
      <c r="L19" s="293">
        <v>44.1</v>
      </c>
      <c r="M19" s="294"/>
      <c r="N19" s="293">
        <v>222</v>
      </c>
      <c r="O19" s="309"/>
      <c r="P19" s="294"/>
      <c r="Q19" s="317">
        <v>0.08</v>
      </c>
      <c r="R19" s="318"/>
      <c r="S19" s="317">
        <v>0.04</v>
      </c>
      <c r="T19" s="318"/>
      <c r="U19" s="293">
        <v>0.08</v>
      </c>
      <c r="V19" s="294"/>
      <c r="W19" s="317">
        <v>0.04</v>
      </c>
      <c r="X19" s="318"/>
      <c r="Y19" s="317">
        <v>0.03</v>
      </c>
      <c r="Z19" s="319"/>
      <c r="AA19" s="319"/>
      <c r="AB19" s="318"/>
      <c r="AC19" s="293">
        <v>15.6</v>
      </c>
      <c r="AD19" s="294"/>
      <c r="AE19" s="293">
        <v>17.399999999999999</v>
      </c>
      <c r="AF19" s="294"/>
      <c r="AG19" s="317">
        <v>0.03</v>
      </c>
      <c r="AH19" s="319"/>
      <c r="AI19" s="318"/>
      <c r="AJ19" s="317">
        <v>0.06</v>
      </c>
      <c r="AK19" s="318"/>
      <c r="AL19" s="65">
        <v>88.2</v>
      </c>
      <c r="AM19" s="84">
        <v>0.02</v>
      </c>
      <c r="AN19" s="65">
        <v>17.399999999999999</v>
      </c>
      <c r="AO19" s="293">
        <v>1.08</v>
      </c>
      <c r="AP19" s="294"/>
      <c r="AQ19" s="57"/>
    </row>
    <row r="20" spans="1:46" ht="12.6" customHeight="1">
      <c r="A20" s="1">
        <v>519.01</v>
      </c>
      <c r="B20" s="320" t="s">
        <v>153</v>
      </c>
      <c r="C20" s="321"/>
      <c r="D20" s="322"/>
      <c r="E20" s="346">
        <v>200</v>
      </c>
      <c r="F20" s="347"/>
      <c r="G20" s="343">
        <v>0.06</v>
      </c>
      <c r="H20" s="344"/>
      <c r="I20" s="343">
        <v>0.02</v>
      </c>
      <c r="J20" s="331"/>
      <c r="K20" s="344"/>
      <c r="L20" s="343">
        <v>20.73</v>
      </c>
      <c r="M20" s="344"/>
      <c r="N20" s="340">
        <v>78.2</v>
      </c>
      <c r="O20" s="333"/>
      <c r="P20" s="341"/>
      <c r="Q20" s="346">
        <v>0</v>
      </c>
      <c r="R20" s="347"/>
      <c r="S20" s="346">
        <v>0</v>
      </c>
      <c r="T20" s="421"/>
      <c r="U20" s="340">
        <v>2.5</v>
      </c>
      <c r="V20" s="341"/>
      <c r="W20" s="340">
        <v>0</v>
      </c>
      <c r="X20" s="341"/>
      <c r="Y20" s="340">
        <v>0</v>
      </c>
      <c r="Z20" s="333"/>
      <c r="AA20" s="333"/>
      <c r="AB20" s="341"/>
      <c r="AC20" s="343">
        <v>4</v>
      </c>
      <c r="AD20" s="344"/>
      <c r="AE20" s="343">
        <v>3.3</v>
      </c>
      <c r="AF20" s="344"/>
      <c r="AG20" s="340">
        <v>0</v>
      </c>
      <c r="AH20" s="333"/>
      <c r="AI20" s="341"/>
      <c r="AJ20" s="340">
        <v>0</v>
      </c>
      <c r="AK20" s="341"/>
      <c r="AL20" s="1">
        <v>0.45</v>
      </c>
      <c r="AM20" s="36">
        <v>0</v>
      </c>
      <c r="AN20" s="1">
        <v>1.7</v>
      </c>
      <c r="AO20" s="343">
        <v>0.15</v>
      </c>
      <c r="AP20" s="344"/>
      <c r="AQ20" s="56"/>
    </row>
    <row r="21" spans="1:46" ht="13.2" customHeight="1">
      <c r="A21" s="138" t="s">
        <v>1</v>
      </c>
      <c r="B21" s="271" t="s">
        <v>46</v>
      </c>
      <c r="C21" s="272"/>
      <c r="D21" s="273"/>
      <c r="E21" s="274">
        <v>70</v>
      </c>
      <c r="F21" s="277"/>
      <c r="G21" s="274">
        <v>1.84</v>
      </c>
      <c r="H21" s="277"/>
      <c r="I21" s="278">
        <v>0.33</v>
      </c>
      <c r="J21" s="279"/>
      <c r="K21" s="280"/>
      <c r="L21" s="278">
        <v>23.9</v>
      </c>
      <c r="M21" s="280"/>
      <c r="N21" s="274">
        <v>126.7</v>
      </c>
      <c r="O21" s="275"/>
      <c r="P21" s="277"/>
      <c r="Q21" s="274">
        <v>0.12</v>
      </c>
      <c r="R21" s="277"/>
      <c r="S21" s="281">
        <v>0.06</v>
      </c>
      <c r="T21" s="282"/>
      <c r="U21" s="274">
        <v>0</v>
      </c>
      <c r="V21" s="277"/>
      <c r="W21" s="274">
        <v>0</v>
      </c>
      <c r="X21" s="277"/>
      <c r="Y21" s="274">
        <v>0</v>
      </c>
      <c r="Z21" s="275"/>
      <c r="AA21" s="275"/>
      <c r="AB21" s="277"/>
      <c r="AC21" s="274">
        <v>24.5</v>
      </c>
      <c r="AD21" s="277"/>
      <c r="AE21" s="278">
        <v>110.6</v>
      </c>
      <c r="AF21" s="280"/>
      <c r="AG21" s="274">
        <v>1.6E-2</v>
      </c>
      <c r="AH21" s="275"/>
      <c r="AI21" s="277"/>
      <c r="AJ21" s="540">
        <v>0</v>
      </c>
      <c r="AK21" s="541"/>
      <c r="AL21" s="140">
        <v>17.100000000000001</v>
      </c>
      <c r="AM21" s="138">
        <v>0.03</v>
      </c>
      <c r="AN21" s="140">
        <v>32.9</v>
      </c>
      <c r="AO21" s="274">
        <v>1.33</v>
      </c>
      <c r="AP21" s="277"/>
      <c r="AQ21" s="56"/>
    </row>
    <row r="22" spans="1:46" ht="10.95" customHeight="1">
      <c r="A22" s="39" t="s">
        <v>1</v>
      </c>
      <c r="B22" s="242" t="s">
        <v>139</v>
      </c>
      <c r="C22" s="243"/>
      <c r="D22" s="244"/>
      <c r="E22" s="346">
        <v>50</v>
      </c>
      <c r="F22" s="347"/>
      <c r="G22" s="343">
        <v>3.95</v>
      </c>
      <c r="H22" s="344"/>
      <c r="I22" s="343">
        <v>0.5</v>
      </c>
      <c r="J22" s="331"/>
      <c r="K22" s="344"/>
      <c r="L22" s="340">
        <v>24.2</v>
      </c>
      <c r="M22" s="341"/>
      <c r="N22" s="340">
        <v>116.9</v>
      </c>
      <c r="O22" s="333"/>
      <c r="P22" s="341"/>
      <c r="Q22" s="343">
        <v>0.06</v>
      </c>
      <c r="R22" s="344"/>
      <c r="S22" s="343">
        <v>0.02</v>
      </c>
      <c r="T22" s="421"/>
      <c r="U22" s="346">
        <v>1</v>
      </c>
      <c r="V22" s="347"/>
      <c r="W22" s="346">
        <v>0</v>
      </c>
      <c r="X22" s="347"/>
      <c r="Y22" s="346">
        <v>0</v>
      </c>
      <c r="Z22" s="348"/>
      <c r="AA22" s="348"/>
      <c r="AB22" s="347"/>
      <c r="AC22" s="340">
        <v>10</v>
      </c>
      <c r="AD22" s="341"/>
      <c r="AE22" s="340">
        <v>32.5</v>
      </c>
      <c r="AF22" s="341"/>
      <c r="AG22" s="338">
        <v>0.73</v>
      </c>
      <c r="AH22" s="342"/>
      <c r="AI22" s="339"/>
      <c r="AJ22" s="340">
        <v>0</v>
      </c>
      <c r="AK22" s="341"/>
      <c r="AL22" s="36">
        <v>6.5</v>
      </c>
      <c r="AM22" s="1">
        <v>0</v>
      </c>
      <c r="AN22" s="36">
        <v>0</v>
      </c>
      <c r="AO22" s="343">
        <v>0.44</v>
      </c>
      <c r="AP22" s="344"/>
      <c r="AQ22" s="56"/>
    </row>
    <row r="23" spans="1:46" ht="10.95" customHeight="1">
      <c r="A23" s="521" t="s">
        <v>159</v>
      </c>
      <c r="B23" s="243"/>
      <c r="C23" s="243"/>
      <c r="D23" s="243"/>
      <c r="E23" s="243"/>
      <c r="F23" s="244"/>
      <c r="G23" s="343">
        <f>G22+G21+G20+G19+G18+G17+G15</f>
        <v>41.17</v>
      </c>
      <c r="H23" s="344"/>
      <c r="I23" s="343">
        <f>I22+I21+I20+I19+I18+I17+I15</f>
        <v>39.730000000000004</v>
      </c>
      <c r="J23" s="331"/>
      <c r="K23" s="344"/>
      <c r="L23" s="343">
        <f>L22+L21+L20+L19+L18+L17+L15</f>
        <v>146.31</v>
      </c>
      <c r="M23" s="344"/>
      <c r="N23" s="343">
        <f>N22+N21+N20+N19+N18+N17+N15</f>
        <v>1122.8799999999999</v>
      </c>
      <c r="O23" s="331"/>
      <c r="P23" s="344"/>
      <c r="Q23" s="343">
        <v>0.79</v>
      </c>
      <c r="R23" s="344"/>
      <c r="S23" s="343">
        <v>0.44</v>
      </c>
      <c r="T23" s="421"/>
      <c r="U23" s="343">
        <v>38.130000000000003</v>
      </c>
      <c r="V23" s="344"/>
      <c r="W23" s="343">
        <v>0.06</v>
      </c>
      <c r="X23" s="344"/>
      <c r="Y23" s="343">
        <v>0.12</v>
      </c>
      <c r="Z23" s="331"/>
      <c r="AA23" s="331"/>
      <c r="AB23" s="344"/>
      <c r="AC23" s="343">
        <v>229.21</v>
      </c>
      <c r="AD23" s="344"/>
      <c r="AE23" s="343">
        <v>539.37</v>
      </c>
      <c r="AF23" s="344"/>
      <c r="AG23" s="343">
        <v>1.8</v>
      </c>
      <c r="AH23" s="331"/>
      <c r="AI23" s="344"/>
      <c r="AJ23" s="343">
        <v>0.09</v>
      </c>
      <c r="AK23" s="344"/>
      <c r="AL23" s="1">
        <v>271.97000000000003</v>
      </c>
      <c r="AM23" s="1">
        <v>1.1499999999999999</v>
      </c>
      <c r="AN23" s="1">
        <v>145.81</v>
      </c>
      <c r="AO23" s="343">
        <v>4.25</v>
      </c>
      <c r="AP23" s="344"/>
      <c r="AQ23" s="56"/>
    </row>
    <row r="24" spans="1:46" ht="10.95" customHeight="1">
      <c r="A24" s="521" t="s">
        <v>160</v>
      </c>
      <c r="B24" s="243"/>
      <c r="C24" s="243"/>
      <c r="D24" s="243"/>
      <c r="E24" s="243"/>
      <c r="F24" s="244"/>
      <c r="G24" s="343">
        <f>G22+G21+G20+G19+G18+G17+G16</f>
        <v>41.77</v>
      </c>
      <c r="H24" s="344"/>
      <c r="I24" s="343">
        <f>I22+I21+I20+I19+I18+I17+I16</f>
        <v>40.730000000000004</v>
      </c>
      <c r="J24" s="331"/>
      <c r="K24" s="344"/>
      <c r="L24" s="343">
        <f>L22+L21+L20+L19+L18+L17+L16</f>
        <v>151.75</v>
      </c>
      <c r="M24" s="344"/>
      <c r="N24" s="343">
        <f>N22+N21+N20+N19+N18+N17+N16</f>
        <v>1158.05</v>
      </c>
      <c r="O24" s="331"/>
      <c r="P24" s="344"/>
      <c r="Q24" s="343">
        <v>0.7</v>
      </c>
      <c r="R24" s="344"/>
      <c r="S24" s="343">
        <v>0.4</v>
      </c>
      <c r="T24" s="421"/>
      <c r="U24" s="343">
        <v>24.67</v>
      </c>
      <c r="V24" s="344"/>
      <c r="W24" s="343">
        <v>0.14000000000000001</v>
      </c>
      <c r="X24" s="344"/>
      <c r="Y24" s="343">
        <v>0.12</v>
      </c>
      <c r="Z24" s="331"/>
      <c r="AA24" s="331"/>
      <c r="AB24" s="344"/>
      <c r="AC24" s="343">
        <v>245.08</v>
      </c>
      <c r="AD24" s="344"/>
      <c r="AE24" s="343">
        <v>585.79</v>
      </c>
      <c r="AF24" s="344"/>
      <c r="AG24" s="343">
        <v>1.81</v>
      </c>
      <c r="AH24" s="331"/>
      <c r="AI24" s="344"/>
      <c r="AJ24" s="343">
        <v>0.71</v>
      </c>
      <c r="AK24" s="344"/>
      <c r="AL24" s="1">
        <v>268.97000000000003</v>
      </c>
      <c r="AM24" s="1">
        <v>1.1399999999999999</v>
      </c>
      <c r="AN24" s="1">
        <v>131.04</v>
      </c>
      <c r="AO24" s="343">
        <v>5.53</v>
      </c>
      <c r="AP24" s="344"/>
      <c r="AQ24" s="56"/>
    </row>
    <row r="25" spans="1:46" ht="10.95" customHeight="1">
      <c r="A25" s="521" t="s">
        <v>161</v>
      </c>
      <c r="B25" s="243"/>
      <c r="C25" s="243"/>
      <c r="D25" s="243"/>
      <c r="E25" s="243"/>
      <c r="F25" s="244"/>
      <c r="G25" s="343">
        <f>G23+G13</f>
        <v>66.069999999999993</v>
      </c>
      <c r="H25" s="344"/>
      <c r="I25" s="343">
        <f>I23+I13</f>
        <v>64.69</v>
      </c>
      <c r="J25" s="331"/>
      <c r="K25" s="344"/>
      <c r="L25" s="343">
        <f>L23+L13</f>
        <v>240.21</v>
      </c>
      <c r="M25" s="344"/>
      <c r="N25" s="343">
        <f>N23+N13</f>
        <v>1875.6299999999999</v>
      </c>
      <c r="O25" s="331"/>
      <c r="P25" s="344"/>
      <c r="Q25" s="343">
        <v>1.19</v>
      </c>
      <c r="R25" s="344"/>
      <c r="S25" s="343">
        <v>0.91</v>
      </c>
      <c r="T25" s="421"/>
      <c r="U25" s="343">
        <v>52.56</v>
      </c>
      <c r="V25" s="344"/>
      <c r="W25" s="343">
        <v>0.17</v>
      </c>
      <c r="X25" s="344"/>
      <c r="Y25" s="343">
        <v>0.28000000000000003</v>
      </c>
      <c r="Z25" s="331"/>
      <c r="AA25" s="331"/>
      <c r="AB25" s="344"/>
      <c r="AC25" s="343">
        <v>549.99</v>
      </c>
      <c r="AD25" s="344"/>
      <c r="AE25" s="343">
        <v>805.27</v>
      </c>
      <c r="AF25" s="344"/>
      <c r="AG25" s="343">
        <v>2.63</v>
      </c>
      <c r="AH25" s="331"/>
      <c r="AI25" s="344"/>
      <c r="AJ25" s="343">
        <v>0.11</v>
      </c>
      <c r="AK25" s="344"/>
      <c r="AL25" s="1">
        <v>497.95</v>
      </c>
      <c r="AM25" s="1">
        <v>1.51</v>
      </c>
      <c r="AN25" s="1">
        <v>178.8</v>
      </c>
      <c r="AO25" s="343">
        <v>6.18</v>
      </c>
      <c r="AP25" s="344"/>
      <c r="AQ25" s="56"/>
    </row>
    <row r="26" spans="1:46" ht="17.399999999999999" customHeight="1">
      <c r="A26" s="554" t="s">
        <v>162</v>
      </c>
      <c r="B26" s="555"/>
      <c r="C26" s="555"/>
      <c r="D26" s="555"/>
      <c r="E26" s="555"/>
      <c r="F26" s="556"/>
      <c r="G26" s="557">
        <f>G24+G13</f>
        <v>66.67</v>
      </c>
      <c r="H26" s="558"/>
      <c r="I26" s="557">
        <f>I24+I13</f>
        <v>65.69</v>
      </c>
      <c r="J26" s="559"/>
      <c r="K26" s="558"/>
      <c r="L26" s="557">
        <f>L24+L13</f>
        <v>245.65</v>
      </c>
      <c r="M26" s="558"/>
      <c r="N26" s="557">
        <f>N24+N13</f>
        <v>1910.8</v>
      </c>
      <c r="O26" s="559"/>
      <c r="P26" s="558"/>
      <c r="Q26" s="557">
        <v>1.1000000000000001</v>
      </c>
      <c r="R26" s="558"/>
      <c r="S26" s="557">
        <v>0.9</v>
      </c>
      <c r="T26" s="560"/>
      <c r="U26" s="557">
        <f>U24+U13</f>
        <v>36.57</v>
      </c>
      <c r="V26" s="558"/>
      <c r="W26" s="557">
        <v>0.1</v>
      </c>
      <c r="X26" s="558"/>
      <c r="Y26" s="557">
        <v>0.3</v>
      </c>
      <c r="Z26" s="559"/>
      <c r="AA26" s="559"/>
      <c r="AB26" s="558"/>
      <c r="AC26" s="557">
        <v>565.9</v>
      </c>
      <c r="AD26" s="558"/>
      <c r="AE26" s="557">
        <v>851.7</v>
      </c>
      <c r="AF26" s="558"/>
      <c r="AG26" s="557">
        <v>2.6</v>
      </c>
      <c r="AH26" s="559"/>
      <c r="AI26" s="558"/>
      <c r="AJ26" s="557">
        <v>0.7</v>
      </c>
      <c r="AK26" s="558"/>
      <c r="AL26" s="80">
        <v>495</v>
      </c>
      <c r="AM26" s="80">
        <v>1.5</v>
      </c>
      <c r="AN26" s="80">
        <v>164</v>
      </c>
      <c r="AO26" s="557">
        <v>7.5</v>
      </c>
      <c r="AP26" s="558"/>
      <c r="AQ26" s="56"/>
    </row>
    <row r="27" spans="1:46" ht="15.6" customHeight="1">
      <c r="A27" s="862" t="s">
        <v>5</v>
      </c>
      <c r="B27" s="863"/>
      <c r="C27" s="863"/>
      <c r="D27" s="863"/>
      <c r="E27" s="863"/>
      <c r="F27" s="864"/>
      <c r="G27" s="81"/>
      <c r="H27" s="82"/>
      <c r="I27" s="81"/>
      <c r="J27" s="83"/>
      <c r="K27" s="82"/>
      <c r="L27" s="81"/>
      <c r="M27" s="82"/>
      <c r="N27" s="81"/>
      <c r="O27" s="83"/>
      <c r="P27" s="82"/>
      <c r="Q27" s="81"/>
      <c r="R27" s="82"/>
      <c r="S27" s="81"/>
      <c r="T27" s="82"/>
      <c r="U27" s="81"/>
      <c r="V27" s="82"/>
      <c r="W27" s="81"/>
      <c r="X27" s="82"/>
      <c r="Y27" s="81"/>
      <c r="Z27" s="83"/>
      <c r="AA27" s="83"/>
      <c r="AB27" s="82"/>
      <c r="AC27" s="81"/>
      <c r="AD27" s="82"/>
      <c r="AE27" s="81"/>
      <c r="AF27" s="82"/>
      <c r="AG27" s="81"/>
      <c r="AH27" s="83"/>
      <c r="AI27" s="82"/>
      <c r="AJ27" s="81"/>
      <c r="AK27" s="82"/>
      <c r="AL27" s="65"/>
      <c r="AM27" s="65"/>
      <c r="AN27" s="65"/>
      <c r="AO27" s="81"/>
      <c r="AP27" s="82"/>
      <c r="AQ27" s="56"/>
    </row>
    <row r="28" spans="1:46" ht="15.6" customHeight="1">
      <c r="A28" s="157">
        <v>233</v>
      </c>
      <c r="B28" s="443" t="s">
        <v>205</v>
      </c>
      <c r="C28" s="444"/>
      <c r="D28" s="445"/>
      <c r="E28" s="447">
        <v>200</v>
      </c>
      <c r="F28" s="448"/>
      <c r="G28" s="449">
        <v>0</v>
      </c>
      <c r="H28" s="450"/>
      <c r="I28" s="449">
        <v>0</v>
      </c>
      <c r="J28" s="456"/>
      <c r="K28" s="450"/>
      <c r="L28" s="449">
        <v>29</v>
      </c>
      <c r="M28" s="450"/>
      <c r="N28" s="449">
        <v>64</v>
      </c>
      <c r="O28" s="456"/>
      <c r="P28" s="450"/>
      <c r="Q28" s="447">
        <v>0</v>
      </c>
      <c r="R28" s="448"/>
      <c r="S28" s="447">
        <v>1.2</v>
      </c>
      <c r="T28" s="835"/>
      <c r="U28" s="449">
        <v>1.95</v>
      </c>
      <c r="V28" s="450"/>
      <c r="W28" s="449">
        <v>0</v>
      </c>
      <c r="X28" s="450"/>
      <c r="Y28" s="670">
        <v>0</v>
      </c>
      <c r="Z28" s="836"/>
      <c r="AA28" s="836"/>
      <c r="AB28" s="671"/>
      <c r="AC28" s="449">
        <v>0.5</v>
      </c>
      <c r="AD28" s="450"/>
      <c r="AE28" s="670">
        <v>28.7</v>
      </c>
      <c r="AF28" s="671"/>
      <c r="AG28" s="447">
        <v>0</v>
      </c>
      <c r="AH28" s="672"/>
      <c r="AI28" s="448"/>
      <c r="AJ28" s="447">
        <v>0</v>
      </c>
      <c r="AK28" s="448"/>
      <c r="AL28" s="158">
        <v>8.0399999999999991</v>
      </c>
      <c r="AM28" s="157">
        <v>0</v>
      </c>
      <c r="AN28" s="159">
        <v>0.85</v>
      </c>
      <c r="AO28" s="449">
        <v>0.04</v>
      </c>
      <c r="AP28" s="450"/>
      <c r="AQ28" s="56"/>
    </row>
    <row r="29" spans="1:46" ht="15.6" customHeight="1">
      <c r="A29" s="160" t="s">
        <v>52</v>
      </c>
      <c r="B29" s="562" t="s">
        <v>206</v>
      </c>
      <c r="C29" s="563"/>
      <c r="D29" s="564"/>
      <c r="E29" s="435">
        <v>50</v>
      </c>
      <c r="F29" s="436"/>
      <c r="G29" s="439">
        <v>4</v>
      </c>
      <c r="H29" s="440"/>
      <c r="I29" s="561">
        <v>8.5</v>
      </c>
      <c r="J29" s="324"/>
      <c r="K29" s="325"/>
      <c r="L29" s="323">
        <v>35</v>
      </c>
      <c r="M29" s="325"/>
      <c r="N29" s="323">
        <v>225</v>
      </c>
      <c r="O29" s="324"/>
      <c r="P29" s="325"/>
      <c r="Q29" s="323">
        <v>0.02</v>
      </c>
      <c r="R29" s="325"/>
      <c r="S29" s="323">
        <v>0.01</v>
      </c>
      <c r="T29" s="325"/>
      <c r="U29" s="323">
        <v>0</v>
      </c>
      <c r="V29" s="325"/>
      <c r="W29" s="323">
        <v>0</v>
      </c>
      <c r="X29" s="325"/>
      <c r="Y29" s="323">
        <v>0</v>
      </c>
      <c r="Z29" s="324"/>
      <c r="AA29" s="324"/>
      <c r="AB29" s="325"/>
      <c r="AC29" s="323">
        <v>8.1999999999999993</v>
      </c>
      <c r="AD29" s="325"/>
      <c r="AE29" s="323">
        <v>17.399999999999999</v>
      </c>
      <c r="AF29" s="325"/>
      <c r="AG29" s="323">
        <v>0</v>
      </c>
      <c r="AH29" s="324"/>
      <c r="AI29" s="325"/>
      <c r="AJ29" s="323">
        <v>0</v>
      </c>
      <c r="AK29" s="325"/>
      <c r="AL29" s="161">
        <v>0.17</v>
      </c>
      <c r="AM29" s="162">
        <v>0</v>
      </c>
      <c r="AN29" s="161">
        <v>3</v>
      </c>
      <c r="AO29" s="323">
        <v>0.2</v>
      </c>
      <c r="AP29" s="325"/>
      <c r="AQ29" s="142"/>
    </row>
    <row r="30" spans="1:46" ht="15.6" customHeight="1">
      <c r="A30" s="76">
        <v>338</v>
      </c>
      <c r="B30" s="286" t="s">
        <v>163</v>
      </c>
      <c r="C30" s="287"/>
      <c r="D30" s="288"/>
      <c r="E30" s="289">
        <v>100</v>
      </c>
      <c r="F30" s="290"/>
      <c r="G30" s="249">
        <v>0.9</v>
      </c>
      <c r="H30" s="250"/>
      <c r="I30" s="249">
        <v>0.2</v>
      </c>
      <c r="J30" s="251"/>
      <c r="K30" s="250"/>
      <c r="L30" s="249">
        <v>8.1</v>
      </c>
      <c r="M30" s="250"/>
      <c r="N30" s="249">
        <v>40</v>
      </c>
      <c r="O30" s="251"/>
      <c r="P30" s="250"/>
      <c r="Q30" s="252">
        <v>0.04</v>
      </c>
      <c r="R30" s="253"/>
      <c r="S30" s="252">
        <v>0.03</v>
      </c>
      <c r="T30" s="253"/>
      <c r="U30" s="249">
        <v>6</v>
      </c>
      <c r="V30" s="250"/>
      <c r="W30" s="249">
        <v>0.05</v>
      </c>
      <c r="X30" s="250"/>
      <c r="Y30" s="254">
        <v>0</v>
      </c>
      <c r="Z30" s="255"/>
      <c r="AA30" s="255"/>
      <c r="AB30" s="256"/>
      <c r="AC30" s="249">
        <v>34</v>
      </c>
      <c r="AD30" s="250"/>
      <c r="AE30" s="254">
        <v>23</v>
      </c>
      <c r="AF30" s="256"/>
      <c r="AG30" s="252">
        <v>0.02</v>
      </c>
      <c r="AH30" s="257"/>
      <c r="AI30" s="253"/>
      <c r="AJ30" s="252">
        <v>0.05</v>
      </c>
      <c r="AK30" s="253"/>
      <c r="AL30" s="62">
        <v>18.100000000000001</v>
      </c>
      <c r="AM30" s="144">
        <v>0</v>
      </c>
      <c r="AN30" s="17">
        <v>13</v>
      </c>
      <c r="AO30" s="249">
        <v>0.3</v>
      </c>
      <c r="AP30" s="250"/>
      <c r="AQ30" s="205"/>
    </row>
    <row r="31" spans="1:46" ht="15.6" customHeight="1">
      <c r="A31" s="11"/>
      <c r="B31" s="357" t="s">
        <v>9</v>
      </c>
      <c r="C31" s="446"/>
      <c r="D31" s="358"/>
      <c r="E31" s="437"/>
      <c r="F31" s="438"/>
      <c r="G31" s="293">
        <f>G30+G29+G28</f>
        <v>4.9000000000000004</v>
      </c>
      <c r="H31" s="294"/>
      <c r="I31" s="293">
        <f>I30+I29+I28</f>
        <v>8.6999999999999993</v>
      </c>
      <c r="J31" s="309"/>
      <c r="K31" s="294"/>
      <c r="L31" s="293">
        <f>L30+L29+L28</f>
        <v>72.099999999999994</v>
      </c>
      <c r="M31" s="294"/>
      <c r="N31" s="293">
        <f>N30+N29+N28</f>
        <v>329</v>
      </c>
      <c r="O31" s="309"/>
      <c r="P31" s="294"/>
      <c r="Q31" s="293">
        <f>Q30+Q29+Q28</f>
        <v>0.06</v>
      </c>
      <c r="R31" s="294"/>
      <c r="S31" s="293">
        <f>S30+S29+S28</f>
        <v>1.24</v>
      </c>
      <c r="T31" s="236"/>
      <c r="U31" s="293">
        <f>U30+U29+U28</f>
        <v>7.95</v>
      </c>
      <c r="V31" s="294"/>
      <c r="W31" s="293">
        <f>W30+W29+W28</f>
        <v>0.05</v>
      </c>
      <c r="X31" s="294"/>
      <c r="Y31" s="293">
        <f>Y29+Y28</f>
        <v>0</v>
      </c>
      <c r="Z31" s="309"/>
      <c r="AA31" s="309"/>
      <c r="AB31" s="294"/>
      <c r="AC31" s="293">
        <f>AC30+AC29+AC28</f>
        <v>42.7</v>
      </c>
      <c r="AD31" s="294"/>
      <c r="AE31" s="293">
        <f>AE30+AE29+AE28</f>
        <v>69.099999999999994</v>
      </c>
      <c r="AF31" s="294"/>
      <c r="AG31" s="293">
        <f>AG30+AG29+AG28</f>
        <v>0.02</v>
      </c>
      <c r="AH31" s="309"/>
      <c r="AI31" s="294"/>
      <c r="AJ31" s="293">
        <f>AJ30+AJ28+AJ29</f>
        <v>0.05</v>
      </c>
      <c r="AK31" s="294"/>
      <c r="AL31" s="65">
        <f>AL30+AL29+AL28</f>
        <v>26.310000000000002</v>
      </c>
      <c r="AM31" s="65">
        <f>AM30+AM29+AM28</f>
        <v>0</v>
      </c>
      <c r="AN31" s="65">
        <f>AN29+AN28</f>
        <v>3.85</v>
      </c>
      <c r="AO31" s="293">
        <f>AO30+AO29+AO28</f>
        <v>0.54</v>
      </c>
      <c r="AP31" s="294"/>
      <c r="AQ31" s="56"/>
      <c r="AT31">
        <v>1</v>
      </c>
    </row>
    <row r="32" spans="1:46" ht="15.6" customHeight="1">
      <c r="A32" s="11"/>
      <c r="B32" s="357" t="s">
        <v>10</v>
      </c>
      <c r="C32" s="446"/>
      <c r="D32" s="358"/>
      <c r="E32" s="437"/>
      <c r="F32" s="438"/>
      <c r="G32" s="293">
        <f>G31+G25</f>
        <v>70.97</v>
      </c>
      <c r="H32" s="294"/>
      <c r="I32" s="293">
        <f>I31+I25</f>
        <v>73.39</v>
      </c>
      <c r="J32" s="309"/>
      <c r="K32" s="294"/>
      <c r="L32" s="293">
        <f>L31+L25</f>
        <v>312.31</v>
      </c>
      <c r="M32" s="294"/>
      <c r="N32" s="293">
        <f>N31+N25</f>
        <v>2204.63</v>
      </c>
      <c r="O32" s="309"/>
      <c r="P32" s="294"/>
      <c r="Q32" s="293">
        <f>Q31+Q25</f>
        <v>1.25</v>
      </c>
      <c r="R32" s="294"/>
      <c r="S32" s="293">
        <f>S31+S25</f>
        <v>2.15</v>
      </c>
      <c r="T32" s="236"/>
      <c r="U32" s="293">
        <f>U31+U25</f>
        <v>60.510000000000005</v>
      </c>
      <c r="V32" s="294"/>
      <c r="W32" s="293">
        <f>W31+W25</f>
        <v>0.22000000000000003</v>
      </c>
      <c r="X32" s="294"/>
      <c r="Y32" s="293">
        <f>Y31</f>
        <v>0</v>
      </c>
      <c r="Z32" s="309"/>
      <c r="AA32" s="309"/>
      <c r="AB32" s="294"/>
      <c r="AC32" s="293">
        <f>AC31+AC25</f>
        <v>592.69000000000005</v>
      </c>
      <c r="AD32" s="294"/>
      <c r="AE32" s="293">
        <f>AE31+AE25</f>
        <v>874.37</v>
      </c>
      <c r="AF32" s="294"/>
      <c r="AG32" s="293">
        <f>AG31+AG25</f>
        <v>2.65</v>
      </c>
      <c r="AH32" s="309"/>
      <c r="AI32" s="294"/>
      <c r="AJ32" s="293">
        <f>AJ31+AJ25</f>
        <v>0.16</v>
      </c>
      <c r="AK32" s="294"/>
      <c r="AL32" s="65">
        <f>AL31+AL25</f>
        <v>524.26</v>
      </c>
      <c r="AM32" s="65">
        <f>AM31+AM25</f>
        <v>1.51</v>
      </c>
      <c r="AN32" s="65">
        <f>AN31+AN30+AN29+AN28</f>
        <v>20.700000000000003</v>
      </c>
      <c r="AO32" s="293">
        <f>AO31+AO25</f>
        <v>6.72</v>
      </c>
      <c r="AP32" s="294"/>
      <c r="AQ32" s="56"/>
    </row>
    <row r="33" spans="1:43" ht="15.6" customHeight="1">
      <c r="A33" s="11"/>
      <c r="B33" s="258" t="s">
        <v>11</v>
      </c>
      <c r="C33" s="259"/>
      <c r="D33" s="55"/>
      <c r="E33" s="437"/>
      <c r="F33" s="438"/>
      <c r="G33" s="293">
        <f>G31+G26</f>
        <v>71.570000000000007</v>
      </c>
      <c r="H33" s="294"/>
      <c r="I33" s="293">
        <f>I31+I26</f>
        <v>74.39</v>
      </c>
      <c r="J33" s="309"/>
      <c r="K33" s="294"/>
      <c r="L33" s="293">
        <f>L31+L26</f>
        <v>317.75</v>
      </c>
      <c r="M33" s="294"/>
      <c r="N33" s="293">
        <f>N31+N26</f>
        <v>2239.8000000000002</v>
      </c>
      <c r="O33" s="309"/>
      <c r="P33" s="294"/>
      <c r="Q33" s="293">
        <f>Q31+Q26</f>
        <v>1.1600000000000001</v>
      </c>
      <c r="R33" s="294"/>
      <c r="S33" s="293">
        <f>S31+S26</f>
        <v>2.14</v>
      </c>
      <c r="T33" s="236"/>
      <c r="U33" s="293">
        <f>U31+U26</f>
        <v>44.52</v>
      </c>
      <c r="V33" s="294"/>
      <c r="W33" s="293">
        <f>W31+W26</f>
        <v>0.15000000000000002</v>
      </c>
      <c r="X33" s="294"/>
      <c r="Y33" s="293">
        <f>Y32</f>
        <v>0</v>
      </c>
      <c r="Z33" s="309"/>
      <c r="AA33" s="309"/>
      <c r="AB33" s="294"/>
      <c r="AC33" s="293">
        <f>AC31+AC26</f>
        <v>608.6</v>
      </c>
      <c r="AD33" s="294"/>
      <c r="AE33" s="293">
        <f>AE31+AE26</f>
        <v>920.80000000000007</v>
      </c>
      <c r="AF33" s="294"/>
      <c r="AG33" s="293">
        <f>AG31+AG26</f>
        <v>2.62</v>
      </c>
      <c r="AH33" s="309"/>
      <c r="AI33" s="294"/>
      <c r="AJ33" s="293">
        <f>AJ31+AJ26</f>
        <v>0.75</v>
      </c>
      <c r="AK33" s="294"/>
      <c r="AL33" s="65">
        <f>AL31+AL26</f>
        <v>521.30999999999995</v>
      </c>
      <c r="AM33" s="65">
        <f>AM31+AM26</f>
        <v>1.5</v>
      </c>
      <c r="AN33" s="65">
        <f>AN31+AN26</f>
        <v>167.85</v>
      </c>
      <c r="AO33" s="293">
        <f>AO32+AO26</f>
        <v>14.219999999999999</v>
      </c>
      <c r="AP33" s="294"/>
      <c r="AQ33" s="56"/>
    </row>
    <row r="34" spans="1:43" ht="71.25" customHeight="1">
      <c r="A34" s="451" t="s">
        <v>140</v>
      </c>
      <c r="B34" s="452"/>
      <c r="C34" s="452"/>
      <c r="D34" s="452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3"/>
    </row>
    <row r="35" spans="1:43" ht="37.950000000000003" customHeight="1">
      <c r="A35" s="454" t="s">
        <v>126</v>
      </c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5" t="s">
        <v>127</v>
      </c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5"/>
      <c r="AQ35" s="455"/>
    </row>
    <row r="36" spans="1:43" ht="10.199999999999999" customHeight="1">
      <c r="A36" s="457" t="s">
        <v>16</v>
      </c>
      <c r="B36" s="459" t="s">
        <v>17</v>
      </c>
      <c r="C36" s="460"/>
      <c r="D36" s="461"/>
      <c r="E36" s="465" t="s">
        <v>18</v>
      </c>
      <c r="F36" s="466"/>
      <c r="G36" s="469" t="s">
        <v>19</v>
      </c>
      <c r="H36" s="470"/>
      <c r="I36" s="470"/>
      <c r="J36" s="470"/>
      <c r="K36" s="470"/>
      <c r="L36" s="470"/>
      <c r="M36" s="471"/>
      <c r="N36" s="472" t="s">
        <v>128</v>
      </c>
      <c r="O36" s="473"/>
      <c r="P36" s="474"/>
      <c r="Q36" s="303" t="s">
        <v>21</v>
      </c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486"/>
      <c r="AC36" s="303" t="s">
        <v>22</v>
      </c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486"/>
      <c r="AQ36" s="56"/>
    </row>
    <row r="37" spans="1:43" ht="25.2" customHeight="1">
      <c r="A37" s="458"/>
      <c r="B37" s="462"/>
      <c r="C37" s="463"/>
      <c r="D37" s="464"/>
      <c r="E37" s="467"/>
      <c r="F37" s="468"/>
      <c r="G37" s="487" t="s">
        <v>23</v>
      </c>
      <c r="H37" s="488"/>
      <c r="I37" s="489" t="s">
        <v>24</v>
      </c>
      <c r="J37" s="490"/>
      <c r="K37" s="491"/>
      <c r="L37" s="487" t="s">
        <v>25</v>
      </c>
      <c r="M37" s="488"/>
      <c r="N37" s="475"/>
      <c r="O37" s="476"/>
      <c r="P37" s="477"/>
      <c r="Q37" s="487" t="s">
        <v>26</v>
      </c>
      <c r="R37" s="488"/>
      <c r="S37" s="489" t="s">
        <v>27</v>
      </c>
      <c r="T37" s="421"/>
      <c r="U37" s="487" t="s">
        <v>28</v>
      </c>
      <c r="V37" s="488"/>
      <c r="W37" s="487" t="s">
        <v>29</v>
      </c>
      <c r="X37" s="488"/>
      <c r="Y37" s="487" t="s">
        <v>30</v>
      </c>
      <c r="Z37" s="492"/>
      <c r="AA37" s="492"/>
      <c r="AB37" s="488"/>
      <c r="AC37" s="487" t="s">
        <v>31</v>
      </c>
      <c r="AD37" s="488"/>
      <c r="AE37" s="487" t="s">
        <v>32</v>
      </c>
      <c r="AF37" s="488"/>
      <c r="AG37" s="487" t="s">
        <v>33</v>
      </c>
      <c r="AH37" s="492"/>
      <c r="AI37" s="488"/>
      <c r="AJ37" s="487" t="s">
        <v>34</v>
      </c>
      <c r="AK37" s="488"/>
      <c r="AL37" s="33" t="s">
        <v>35</v>
      </c>
      <c r="AM37" s="33" t="s">
        <v>36</v>
      </c>
      <c r="AN37" s="33" t="s">
        <v>37</v>
      </c>
      <c r="AO37" s="487" t="s">
        <v>38</v>
      </c>
      <c r="AP37" s="488"/>
      <c r="AQ37" s="57"/>
    </row>
    <row r="38" spans="1:43" ht="10.95" customHeight="1">
      <c r="A38" s="5">
        <v>1</v>
      </c>
      <c r="B38" s="310">
        <v>2</v>
      </c>
      <c r="C38" s="311"/>
      <c r="D38" s="312"/>
      <c r="E38" s="310">
        <v>3</v>
      </c>
      <c r="F38" s="312"/>
      <c r="G38" s="310">
        <v>4</v>
      </c>
      <c r="H38" s="312"/>
      <c r="I38" s="386">
        <v>5</v>
      </c>
      <c r="J38" s="387"/>
      <c r="K38" s="388"/>
      <c r="L38" s="310">
        <v>6</v>
      </c>
      <c r="M38" s="312"/>
      <c r="N38" s="310">
        <v>7</v>
      </c>
      <c r="O38" s="311"/>
      <c r="P38" s="312"/>
      <c r="Q38" s="310">
        <v>8</v>
      </c>
      <c r="R38" s="312"/>
      <c r="S38" s="310">
        <v>9</v>
      </c>
      <c r="T38" s="421"/>
      <c r="U38" s="310">
        <v>10</v>
      </c>
      <c r="V38" s="312"/>
      <c r="W38" s="310">
        <v>11</v>
      </c>
      <c r="X38" s="312"/>
      <c r="Y38" s="386">
        <v>12</v>
      </c>
      <c r="Z38" s="387"/>
      <c r="AA38" s="387"/>
      <c r="AB38" s="388"/>
      <c r="AC38" s="310">
        <v>13</v>
      </c>
      <c r="AD38" s="312"/>
      <c r="AE38" s="310">
        <v>14</v>
      </c>
      <c r="AF38" s="312"/>
      <c r="AG38" s="310">
        <v>15</v>
      </c>
      <c r="AH38" s="311"/>
      <c r="AI38" s="312"/>
      <c r="AJ38" s="310">
        <v>16</v>
      </c>
      <c r="AK38" s="312"/>
      <c r="AL38" s="5">
        <v>17</v>
      </c>
      <c r="AM38" s="6">
        <v>18</v>
      </c>
      <c r="AN38" s="5">
        <v>19</v>
      </c>
      <c r="AO38" s="310">
        <v>20</v>
      </c>
      <c r="AP38" s="312"/>
      <c r="AQ38" s="56"/>
    </row>
    <row r="39" spans="1:43" ht="16.2" customHeight="1">
      <c r="A39" s="565" t="s">
        <v>39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566"/>
      <c r="AQ39" s="56"/>
    </row>
    <row r="40" spans="1:43" ht="13.2" customHeight="1">
      <c r="A40" s="76">
        <v>338</v>
      </c>
      <c r="B40" s="286" t="s">
        <v>163</v>
      </c>
      <c r="C40" s="287"/>
      <c r="D40" s="288"/>
      <c r="E40" s="289">
        <v>100</v>
      </c>
      <c r="F40" s="290"/>
      <c r="G40" s="249">
        <v>0.9</v>
      </c>
      <c r="H40" s="250"/>
      <c r="I40" s="249">
        <v>0.2</v>
      </c>
      <c r="J40" s="251"/>
      <c r="K40" s="250"/>
      <c r="L40" s="249">
        <v>8.1</v>
      </c>
      <c r="M40" s="250"/>
      <c r="N40" s="249">
        <v>40</v>
      </c>
      <c r="O40" s="251"/>
      <c r="P40" s="250"/>
      <c r="Q40" s="252">
        <v>0.04</v>
      </c>
      <c r="R40" s="253"/>
      <c r="S40" s="252">
        <v>0.03</v>
      </c>
      <c r="T40" s="253"/>
      <c r="U40" s="249">
        <v>6</v>
      </c>
      <c r="V40" s="250"/>
      <c r="W40" s="249">
        <v>0.05</v>
      </c>
      <c r="X40" s="250"/>
      <c r="Y40" s="254">
        <v>0</v>
      </c>
      <c r="Z40" s="255"/>
      <c r="AA40" s="255"/>
      <c r="AB40" s="256"/>
      <c r="AC40" s="249">
        <v>34</v>
      </c>
      <c r="AD40" s="250"/>
      <c r="AE40" s="254">
        <v>23</v>
      </c>
      <c r="AF40" s="256"/>
      <c r="AG40" s="252">
        <v>0.02</v>
      </c>
      <c r="AH40" s="257"/>
      <c r="AI40" s="253"/>
      <c r="AJ40" s="252">
        <v>0.05</v>
      </c>
      <c r="AK40" s="253"/>
      <c r="AL40" s="62">
        <v>18.100000000000001</v>
      </c>
      <c r="AM40" s="144">
        <v>0</v>
      </c>
      <c r="AN40" s="17">
        <v>13</v>
      </c>
      <c r="AO40" s="249">
        <v>0.3</v>
      </c>
      <c r="AP40" s="250"/>
      <c r="AQ40" s="57"/>
    </row>
    <row r="41" spans="1:43" ht="13.2" customHeight="1">
      <c r="A41" s="103">
        <v>14</v>
      </c>
      <c r="B41" s="667" t="s">
        <v>58</v>
      </c>
      <c r="C41" s="668"/>
      <c r="D41" s="669"/>
      <c r="E41" s="581">
        <v>15</v>
      </c>
      <c r="F41" s="582"/>
      <c r="G41" s="581">
        <v>3.48</v>
      </c>
      <c r="H41" s="582"/>
      <c r="I41" s="581">
        <v>4.42</v>
      </c>
      <c r="J41" s="583"/>
      <c r="K41" s="582"/>
      <c r="L41" s="581">
        <v>0</v>
      </c>
      <c r="M41" s="582"/>
      <c r="N41" s="581">
        <v>54.6</v>
      </c>
      <c r="O41" s="583"/>
      <c r="P41" s="582"/>
      <c r="Q41" s="581">
        <v>0</v>
      </c>
      <c r="R41" s="582"/>
      <c r="S41" s="581">
        <v>0.03</v>
      </c>
      <c r="T41" s="582"/>
      <c r="U41" s="581">
        <v>7.0000000000000007E-2</v>
      </c>
      <c r="V41" s="582"/>
      <c r="W41" s="581">
        <v>0.01</v>
      </c>
      <c r="X41" s="582"/>
      <c r="Y41" s="581">
        <v>0</v>
      </c>
      <c r="Z41" s="583"/>
      <c r="AA41" s="583"/>
      <c r="AB41" s="582"/>
      <c r="AC41" s="581">
        <v>88</v>
      </c>
      <c r="AD41" s="582"/>
      <c r="AE41" s="581">
        <v>50</v>
      </c>
      <c r="AF41" s="582"/>
      <c r="AG41" s="581">
        <v>0.01</v>
      </c>
      <c r="AH41" s="583"/>
      <c r="AI41" s="582"/>
      <c r="AJ41" s="581">
        <v>0</v>
      </c>
      <c r="AK41" s="582"/>
      <c r="AL41" s="104">
        <v>8.8000000000000007</v>
      </c>
      <c r="AM41" s="104">
        <v>0</v>
      </c>
      <c r="AN41" s="104">
        <v>3.5</v>
      </c>
      <c r="AO41" s="581">
        <v>0.1</v>
      </c>
      <c r="AP41" s="582"/>
      <c r="AQ41" s="143"/>
    </row>
    <row r="42" spans="1:43" ht="15" customHeight="1">
      <c r="A42" s="108">
        <v>71.150000000000006</v>
      </c>
      <c r="B42" s="467" t="s">
        <v>155</v>
      </c>
      <c r="C42" s="567"/>
      <c r="D42" s="468"/>
      <c r="E42" s="568">
        <v>250</v>
      </c>
      <c r="F42" s="569"/>
      <c r="G42" s="430">
        <v>7.3</v>
      </c>
      <c r="H42" s="431"/>
      <c r="I42" s="570">
        <v>13.27</v>
      </c>
      <c r="J42" s="571"/>
      <c r="K42" s="572"/>
      <c r="L42" s="430">
        <v>41.37</v>
      </c>
      <c r="M42" s="431"/>
      <c r="N42" s="430">
        <v>310.76</v>
      </c>
      <c r="O42" s="573"/>
      <c r="P42" s="431"/>
      <c r="Q42" s="574">
        <v>0.36</v>
      </c>
      <c r="R42" s="575"/>
      <c r="S42" s="430">
        <v>0.32</v>
      </c>
      <c r="T42" s="432"/>
      <c r="U42" s="574">
        <v>1.44</v>
      </c>
      <c r="V42" s="575"/>
      <c r="W42" s="574">
        <v>1.7999999999999999E-2</v>
      </c>
      <c r="X42" s="575"/>
      <c r="Y42" s="576">
        <v>0.2</v>
      </c>
      <c r="Z42" s="577"/>
      <c r="AA42" s="577"/>
      <c r="AB42" s="578"/>
      <c r="AC42" s="430">
        <v>237.62</v>
      </c>
      <c r="AD42" s="431"/>
      <c r="AE42" s="579">
        <v>163.16</v>
      </c>
      <c r="AF42" s="580"/>
      <c r="AG42" s="430">
        <v>0.1</v>
      </c>
      <c r="AH42" s="573"/>
      <c r="AI42" s="431"/>
      <c r="AJ42" s="574">
        <v>1.7999999999999999E-2</v>
      </c>
      <c r="AK42" s="575"/>
      <c r="AL42" s="108">
        <v>109</v>
      </c>
      <c r="AM42" s="145">
        <v>0.15</v>
      </c>
      <c r="AN42" s="108">
        <v>11.15</v>
      </c>
      <c r="AO42" s="430">
        <v>0.96</v>
      </c>
      <c r="AP42" s="431"/>
      <c r="AQ42" s="57"/>
    </row>
    <row r="43" spans="1:43" ht="14.4" customHeight="1">
      <c r="A43" s="4" t="s">
        <v>129</v>
      </c>
      <c r="B43" s="242" t="s">
        <v>3</v>
      </c>
      <c r="C43" s="243"/>
      <c r="D43" s="244"/>
      <c r="E43" s="310">
        <v>200</v>
      </c>
      <c r="F43" s="312"/>
      <c r="G43" s="307">
        <v>4.68</v>
      </c>
      <c r="H43" s="308"/>
      <c r="I43" s="300">
        <v>3.2</v>
      </c>
      <c r="J43" s="301"/>
      <c r="K43" s="302"/>
      <c r="L43" s="307">
        <v>24.6</v>
      </c>
      <c r="M43" s="308"/>
      <c r="N43" s="307">
        <v>141.26</v>
      </c>
      <c r="O43" s="353"/>
      <c r="P43" s="308"/>
      <c r="Q43" s="419">
        <v>0.06</v>
      </c>
      <c r="R43" s="420"/>
      <c r="S43" s="419">
        <v>0.23</v>
      </c>
      <c r="T43" s="345"/>
      <c r="U43" s="313">
        <v>2</v>
      </c>
      <c r="V43" s="314"/>
      <c r="W43" s="419">
        <v>0.05</v>
      </c>
      <c r="X43" s="420"/>
      <c r="Y43" s="300">
        <v>0.05</v>
      </c>
      <c r="Z43" s="301"/>
      <c r="AA43" s="301"/>
      <c r="AB43" s="302"/>
      <c r="AC43" s="307">
        <v>152.19999999999999</v>
      </c>
      <c r="AD43" s="308"/>
      <c r="AE43" s="426">
        <v>124.5</v>
      </c>
      <c r="AF43" s="427"/>
      <c r="AG43" s="419">
        <v>3.4000000000000002E-2</v>
      </c>
      <c r="AH43" s="531"/>
      <c r="AI43" s="420"/>
      <c r="AJ43" s="584">
        <v>3.0000000000000001E-3</v>
      </c>
      <c r="AK43" s="585"/>
      <c r="AL43" s="23">
        <v>149.63</v>
      </c>
      <c r="AM43" s="32">
        <v>0.19</v>
      </c>
      <c r="AN43" s="23">
        <v>21.3</v>
      </c>
      <c r="AO43" s="307">
        <v>0.4</v>
      </c>
      <c r="AP43" s="308"/>
      <c r="AQ43" s="56"/>
    </row>
    <row r="44" spans="1:43" ht="10.95" customHeight="1">
      <c r="A44" s="25" t="s">
        <v>1</v>
      </c>
      <c r="B44" s="242" t="s">
        <v>2</v>
      </c>
      <c r="C44" s="243"/>
      <c r="D44" s="244"/>
      <c r="E44" s="310">
        <v>80</v>
      </c>
      <c r="F44" s="312"/>
      <c r="G44" s="307">
        <v>6.08</v>
      </c>
      <c r="H44" s="308"/>
      <c r="I44" s="307">
        <v>2.2599999999999998</v>
      </c>
      <c r="J44" s="353"/>
      <c r="K44" s="308"/>
      <c r="L44" s="307">
        <v>23.6</v>
      </c>
      <c r="M44" s="308"/>
      <c r="N44" s="313">
        <v>209</v>
      </c>
      <c r="O44" s="240"/>
      <c r="P44" s="314"/>
      <c r="Q44" s="307">
        <v>0.16</v>
      </c>
      <c r="R44" s="308"/>
      <c r="S44" s="307">
        <v>0.05</v>
      </c>
      <c r="T44" s="345"/>
      <c r="U44" s="307">
        <v>0</v>
      </c>
      <c r="V44" s="308"/>
      <c r="W44" s="313">
        <v>0</v>
      </c>
      <c r="X44" s="314"/>
      <c r="Y44" s="422">
        <v>0</v>
      </c>
      <c r="Z44" s="434"/>
      <c r="AA44" s="434"/>
      <c r="AB44" s="423"/>
      <c r="AC44" s="313">
        <v>19</v>
      </c>
      <c r="AD44" s="314"/>
      <c r="AE44" s="422">
        <v>85</v>
      </c>
      <c r="AF44" s="423"/>
      <c r="AG44" s="313">
        <v>0.13</v>
      </c>
      <c r="AH44" s="240"/>
      <c r="AI44" s="314"/>
      <c r="AJ44" s="586">
        <v>2.5999999999999999E-2</v>
      </c>
      <c r="AK44" s="587"/>
      <c r="AL44" s="24">
        <v>92</v>
      </c>
      <c r="AM44" s="32">
        <v>0</v>
      </c>
      <c r="AN44" s="24">
        <v>13.7</v>
      </c>
      <c r="AO44" s="424">
        <v>1.2</v>
      </c>
      <c r="AP44" s="425"/>
      <c r="AQ44" s="56"/>
    </row>
    <row r="45" spans="1:43" ht="10.95" customHeight="1">
      <c r="A45" s="242" t="s">
        <v>42</v>
      </c>
      <c r="B45" s="243"/>
      <c r="C45" s="243"/>
      <c r="D45" s="243"/>
      <c r="E45" s="243"/>
      <c r="F45" s="244"/>
      <c r="G45" s="307">
        <f>G44+G43+G42+G41+G40</f>
        <v>22.439999999999998</v>
      </c>
      <c r="H45" s="308"/>
      <c r="I45" s="300">
        <f>I44+I43+I42+I41+I40</f>
        <v>23.349999999999998</v>
      </c>
      <c r="J45" s="301"/>
      <c r="K45" s="302"/>
      <c r="L45" s="307">
        <f>L44+L43+L42+L41+L40</f>
        <v>97.669999999999987</v>
      </c>
      <c r="M45" s="308"/>
      <c r="N45" s="307">
        <f>N44+N43+N42+N41+N40</f>
        <v>755.62</v>
      </c>
      <c r="O45" s="353"/>
      <c r="P45" s="308"/>
      <c r="Q45" s="307">
        <f>Q44+Q43+Q42+Q40</f>
        <v>0.62</v>
      </c>
      <c r="R45" s="308"/>
      <c r="S45" s="307">
        <f>S44+S43+S42+S40</f>
        <v>0.63000000000000012</v>
      </c>
      <c r="T45" s="345"/>
      <c r="U45" s="307">
        <f>U44+U43+U42+U40</f>
        <v>9.44</v>
      </c>
      <c r="V45" s="308"/>
      <c r="W45" s="307">
        <f>W44+W43+W42+W40</f>
        <v>0.11800000000000001</v>
      </c>
      <c r="X45" s="308"/>
      <c r="Y45" s="300">
        <f>Y44+Y43+Y42+Y40</f>
        <v>0.25</v>
      </c>
      <c r="Z45" s="301"/>
      <c r="AA45" s="301"/>
      <c r="AB45" s="302"/>
      <c r="AC45" s="307">
        <f>AC44+AC43+AC42+AC40</f>
        <v>442.82</v>
      </c>
      <c r="AD45" s="308"/>
      <c r="AE45" s="426">
        <f>AE44+AE43+AE42+AE40</f>
        <v>395.65999999999997</v>
      </c>
      <c r="AF45" s="427"/>
      <c r="AG45" s="307">
        <f>AG44+AG43+AG40</f>
        <v>0.184</v>
      </c>
      <c r="AH45" s="353"/>
      <c r="AI45" s="308"/>
      <c r="AJ45" s="307">
        <f>AJ44+AJ43+AJ42+AJ40</f>
        <v>9.7000000000000003E-2</v>
      </c>
      <c r="AK45" s="308"/>
      <c r="AL45" s="23">
        <f>AL44+AL43+AL42+AL40</f>
        <v>368.73</v>
      </c>
      <c r="AM45" s="25">
        <f>AM44+AM43+AM42+AM40</f>
        <v>0.33999999999999997</v>
      </c>
      <c r="AN45" s="23">
        <f>AN44+AN43+AN42+AN40</f>
        <v>59.15</v>
      </c>
      <c r="AO45" s="307">
        <f>AO44+AO43+AO42+AO40</f>
        <v>2.86</v>
      </c>
      <c r="AP45" s="308"/>
      <c r="AQ45" s="56"/>
    </row>
    <row r="46" spans="1:43" ht="15" customHeight="1">
      <c r="A46" s="588" t="s">
        <v>158</v>
      </c>
      <c r="B46" s="589"/>
      <c r="C46" s="589"/>
      <c r="D46" s="589"/>
      <c r="E46" s="589"/>
      <c r="F46" s="589"/>
      <c r="G46" s="589"/>
      <c r="H46" s="589"/>
      <c r="I46" s="589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  <c r="W46" s="589"/>
      <c r="X46" s="589"/>
      <c r="Y46" s="589"/>
      <c r="Z46" s="589"/>
      <c r="AA46" s="589"/>
      <c r="AB46" s="589"/>
      <c r="AC46" s="589"/>
      <c r="AD46" s="589"/>
      <c r="AE46" s="589"/>
      <c r="AF46" s="589"/>
      <c r="AG46" s="589"/>
      <c r="AH46" s="589"/>
      <c r="AI46" s="589"/>
      <c r="AJ46" s="589"/>
      <c r="AK46" s="589"/>
      <c r="AL46" s="589"/>
      <c r="AM46" s="589"/>
      <c r="AN46" s="589"/>
      <c r="AO46" s="589"/>
      <c r="AP46" s="590"/>
      <c r="AQ46" s="56"/>
    </row>
    <row r="47" spans="1:43" ht="16.2" customHeight="1">
      <c r="A47" s="188">
        <v>49</v>
      </c>
      <c r="B47" s="591" t="s">
        <v>125</v>
      </c>
      <c r="C47" s="592"/>
      <c r="D47" s="593"/>
      <c r="E47" s="542">
        <v>100</v>
      </c>
      <c r="F47" s="543"/>
      <c r="G47" s="594">
        <v>0.94</v>
      </c>
      <c r="H47" s="595"/>
      <c r="I47" s="594">
        <v>3.61</v>
      </c>
      <c r="J47" s="596"/>
      <c r="K47" s="595"/>
      <c r="L47" s="597">
        <v>5.27</v>
      </c>
      <c r="M47" s="598"/>
      <c r="N47" s="597">
        <v>57.42</v>
      </c>
      <c r="O47" s="599"/>
      <c r="P47" s="598"/>
      <c r="Q47" s="600">
        <v>0.03</v>
      </c>
      <c r="R47" s="601"/>
      <c r="S47" s="600">
        <v>0.03</v>
      </c>
      <c r="T47" s="602"/>
      <c r="U47" s="600">
        <v>6.98</v>
      </c>
      <c r="V47" s="601"/>
      <c r="W47" s="603">
        <v>4.4999999999999998E-2</v>
      </c>
      <c r="X47" s="604"/>
      <c r="Y47" s="605">
        <v>0</v>
      </c>
      <c r="Z47" s="606"/>
      <c r="AA47" s="606"/>
      <c r="AB47" s="607"/>
      <c r="AC47" s="608">
        <v>22.8</v>
      </c>
      <c r="AD47" s="609"/>
      <c r="AE47" s="608">
        <v>21.6</v>
      </c>
      <c r="AF47" s="609"/>
      <c r="AG47" s="608">
        <v>0</v>
      </c>
      <c r="AH47" s="610"/>
      <c r="AI47" s="609"/>
      <c r="AJ47" s="603">
        <v>0.04</v>
      </c>
      <c r="AK47" s="604"/>
      <c r="AL47" s="189">
        <v>10.3</v>
      </c>
      <c r="AM47" s="190">
        <v>0.02</v>
      </c>
      <c r="AN47" s="191">
        <v>14.7</v>
      </c>
      <c r="AO47" s="611">
        <v>0.59</v>
      </c>
      <c r="AP47" s="612"/>
      <c r="AQ47" s="57"/>
    </row>
    <row r="48" spans="1:43" ht="13.95" customHeight="1">
      <c r="A48" s="172">
        <v>68</v>
      </c>
      <c r="B48" s="857" t="s">
        <v>12</v>
      </c>
      <c r="C48" s="243"/>
      <c r="D48" s="244"/>
      <c r="E48" s="808">
        <v>100</v>
      </c>
      <c r="F48" s="809"/>
      <c r="G48" s="307">
        <v>1.7</v>
      </c>
      <c r="H48" s="308"/>
      <c r="I48" s="300">
        <v>7</v>
      </c>
      <c r="J48" s="301"/>
      <c r="K48" s="302"/>
      <c r="L48" s="307">
        <v>5.3</v>
      </c>
      <c r="M48" s="308"/>
      <c r="N48" s="313">
        <v>93</v>
      </c>
      <c r="O48" s="240"/>
      <c r="P48" s="314"/>
      <c r="Q48" s="419">
        <v>0.1</v>
      </c>
      <c r="R48" s="420"/>
      <c r="S48" s="307">
        <v>0.14000000000000001</v>
      </c>
      <c r="T48" s="421"/>
      <c r="U48" s="307">
        <v>14.8</v>
      </c>
      <c r="V48" s="308"/>
      <c r="W48" s="419">
        <v>8.3000000000000004E-2</v>
      </c>
      <c r="X48" s="420"/>
      <c r="Y48" s="310">
        <v>0</v>
      </c>
      <c r="Z48" s="311"/>
      <c r="AA48" s="311"/>
      <c r="AB48" s="312"/>
      <c r="AC48" s="307">
        <v>48.45</v>
      </c>
      <c r="AD48" s="308"/>
      <c r="AE48" s="300">
        <v>40.15</v>
      </c>
      <c r="AF48" s="302"/>
      <c r="AG48" s="307">
        <v>0.1</v>
      </c>
      <c r="AH48" s="353"/>
      <c r="AI48" s="308"/>
      <c r="AJ48" s="307">
        <v>0.08</v>
      </c>
      <c r="AK48" s="308"/>
      <c r="AL48" s="23">
        <v>284.89999999999998</v>
      </c>
      <c r="AM48" s="25">
        <v>0.01</v>
      </c>
      <c r="AN48" s="23">
        <v>21.86</v>
      </c>
      <c r="AO48" s="307">
        <v>0.91</v>
      </c>
      <c r="AP48" s="308"/>
      <c r="AQ48" s="57"/>
    </row>
    <row r="49" spans="1:43" ht="25.95" customHeight="1">
      <c r="A49" s="23">
        <v>124.26</v>
      </c>
      <c r="B49" s="242" t="s">
        <v>130</v>
      </c>
      <c r="C49" s="243"/>
      <c r="D49" s="244"/>
      <c r="E49" s="303" t="s">
        <v>119</v>
      </c>
      <c r="F49" s="486"/>
      <c r="G49" s="307">
        <v>2.25</v>
      </c>
      <c r="H49" s="308"/>
      <c r="I49" s="300">
        <v>4.95</v>
      </c>
      <c r="J49" s="301"/>
      <c r="K49" s="302"/>
      <c r="L49" s="307">
        <v>20.3</v>
      </c>
      <c r="M49" s="308"/>
      <c r="N49" s="307">
        <v>214.75</v>
      </c>
      <c r="O49" s="353"/>
      <c r="P49" s="308"/>
      <c r="Q49" s="419">
        <v>5.7000000000000002E-2</v>
      </c>
      <c r="R49" s="420"/>
      <c r="S49" s="307">
        <v>0.05</v>
      </c>
      <c r="T49" s="421"/>
      <c r="U49" s="307">
        <v>15.7</v>
      </c>
      <c r="V49" s="308"/>
      <c r="W49" s="307">
        <v>0</v>
      </c>
      <c r="X49" s="308"/>
      <c r="Y49" s="310">
        <v>0</v>
      </c>
      <c r="Z49" s="311"/>
      <c r="AA49" s="311"/>
      <c r="AB49" s="312"/>
      <c r="AC49" s="313">
        <v>49.2</v>
      </c>
      <c r="AD49" s="314"/>
      <c r="AE49" s="300">
        <v>49</v>
      </c>
      <c r="AF49" s="302"/>
      <c r="AG49" s="419">
        <v>0</v>
      </c>
      <c r="AH49" s="531"/>
      <c r="AI49" s="420"/>
      <c r="AJ49" s="419">
        <v>0</v>
      </c>
      <c r="AK49" s="420"/>
      <c r="AL49" s="23">
        <v>38.299999999999997</v>
      </c>
      <c r="AM49" s="32">
        <v>0</v>
      </c>
      <c r="AN49" s="23">
        <v>22.1</v>
      </c>
      <c r="AO49" s="307">
        <v>0.8</v>
      </c>
      <c r="AP49" s="308"/>
      <c r="AQ49" s="57"/>
    </row>
    <row r="50" spans="1:43" ht="16.95" customHeight="1">
      <c r="A50" s="23">
        <v>229</v>
      </c>
      <c r="B50" s="242" t="s">
        <v>147</v>
      </c>
      <c r="C50" s="243"/>
      <c r="D50" s="244"/>
      <c r="E50" s="310">
        <v>100</v>
      </c>
      <c r="F50" s="312"/>
      <c r="G50" s="307">
        <v>20.2</v>
      </c>
      <c r="H50" s="308"/>
      <c r="I50" s="300">
        <v>12.1</v>
      </c>
      <c r="J50" s="301"/>
      <c r="K50" s="302"/>
      <c r="L50" s="307">
        <v>2.08</v>
      </c>
      <c r="M50" s="308"/>
      <c r="N50" s="307">
        <v>197.23</v>
      </c>
      <c r="O50" s="353"/>
      <c r="P50" s="308"/>
      <c r="Q50" s="307">
        <v>0.13</v>
      </c>
      <c r="R50" s="308"/>
      <c r="S50" s="307">
        <v>0.12</v>
      </c>
      <c r="T50" s="421"/>
      <c r="U50" s="307">
        <v>2.63</v>
      </c>
      <c r="V50" s="308"/>
      <c r="W50" s="419">
        <v>0.03</v>
      </c>
      <c r="X50" s="420"/>
      <c r="Y50" s="310">
        <v>0</v>
      </c>
      <c r="Z50" s="311"/>
      <c r="AA50" s="311"/>
      <c r="AB50" s="312"/>
      <c r="AC50" s="307">
        <v>149.5</v>
      </c>
      <c r="AD50" s="308"/>
      <c r="AE50" s="426">
        <v>297.55</v>
      </c>
      <c r="AF50" s="427"/>
      <c r="AG50" s="307">
        <v>0.14000000000000001</v>
      </c>
      <c r="AH50" s="353"/>
      <c r="AI50" s="308"/>
      <c r="AJ50" s="419">
        <v>1E-3</v>
      </c>
      <c r="AK50" s="420"/>
      <c r="AL50" s="23">
        <v>35.93</v>
      </c>
      <c r="AM50" s="32">
        <v>0.17</v>
      </c>
      <c r="AN50" s="23">
        <v>65.099999999999994</v>
      </c>
      <c r="AO50" s="307">
        <v>1.94</v>
      </c>
      <c r="AP50" s="308"/>
      <c r="AQ50" s="56"/>
    </row>
    <row r="51" spans="1:43" ht="13.95" customHeight="1">
      <c r="A51" s="23">
        <v>520.09</v>
      </c>
      <c r="B51" s="242" t="s">
        <v>131</v>
      </c>
      <c r="C51" s="243"/>
      <c r="D51" s="244"/>
      <c r="E51" s="310">
        <v>180</v>
      </c>
      <c r="F51" s="312"/>
      <c r="G51" s="307">
        <v>3.9</v>
      </c>
      <c r="H51" s="308"/>
      <c r="I51" s="300">
        <v>11.1</v>
      </c>
      <c r="J51" s="301"/>
      <c r="K51" s="302"/>
      <c r="L51" s="307">
        <v>26.42</v>
      </c>
      <c r="M51" s="308"/>
      <c r="N51" s="307">
        <v>164.11</v>
      </c>
      <c r="O51" s="353"/>
      <c r="P51" s="308"/>
      <c r="Q51" s="307">
        <v>0.19</v>
      </c>
      <c r="R51" s="308"/>
      <c r="S51" s="307">
        <v>0.15</v>
      </c>
      <c r="T51" s="421"/>
      <c r="U51" s="307">
        <v>3</v>
      </c>
      <c r="V51" s="308"/>
      <c r="W51" s="419">
        <v>7.1999999999999995E-2</v>
      </c>
      <c r="X51" s="420"/>
      <c r="Y51" s="300">
        <v>0.06</v>
      </c>
      <c r="Z51" s="301"/>
      <c r="AA51" s="301"/>
      <c r="AB51" s="302"/>
      <c r="AC51" s="307">
        <v>52.56</v>
      </c>
      <c r="AD51" s="308"/>
      <c r="AE51" s="426">
        <v>116.16</v>
      </c>
      <c r="AF51" s="427"/>
      <c r="AG51" s="307">
        <v>0</v>
      </c>
      <c r="AH51" s="353"/>
      <c r="AI51" s="308"/>
      <c r="AJ51" s="307">
        <v>0</v>
      </c>
      <c r="AK51" s="308"/>
      <c r="AL51" s="23">
        <v>69.599999999999994</v>
      </c>
      <c r="AM51" s="32">
        <v>2.5000000000000001E-2</v>
      </c>
      <c r="AN51" s="23">
        <v>39.5</v>
      </c>
      <c r="AO51" s="307">
        <v>1.42</v>
      </c>
      <c r="AP51" s="308"/>
      <c r="AQ51" s="57"/>
    </row>
    <row r="52" spans="1:43" ht="16.2" customHeight="1">
      <c r="A52" s="11">
        <v>407</v>
      </c>
      <c r="B52" s="357" t="s">
        <v>7</v>
      </c>
      <c r="C52" s="446"/>
      <c r="D52" s="358"/>
      <c r="E52" s="437">
        <v>200</v>
      </c>
      <c r="F52" s="438"/>
      <c r="G52" s="232">
        <v>0.2</v>
      </c>
      <c r="H52" s="234"/>
      <c r="I52" s="232">
        <v>0.6</v>
      </c>
      <c r="J52" s="233"/>
      <c r="K52" s="234"/>
      <c r="L52" s="232">
        <v>22.2</v>
      </c>
      <c r="M52" s="234"/>
      <c r="N52" s="232">
        <v>86.4</v>
      </c>
      <c r="O52" s="233"/>
      <c r="P52" s="234"/>
      <c r="Q52" s="235">
        <v>0.02</v>
      </c>
      <c r="R52" s="237"/>
      <c r="S52" s="235">
        <v>0.1</v>
      </c>
      <c r="T52" s="236"/>
      <c r="U52" s="232">
        <v>4.8</v>
      </c>
      <c r="V52" s="234"/>
      <c r="W52" s="232">
        <v>0</v>
      </c>
      <c r="X52" s="234"/>
      <c r="Y52" s="232">
        <v>0</v>
      </c>
      <c r="Z52" s="233"/>
      <c r="AA52" s="233"/>
      <c r="AB52" s="234"/>
      <c r="AC52" s="232">
        <v>14</v>
      </c>
      <c r="AD52" s="234"/>
      <c r="AE52" s="232">
        <v>28.7</v>
      </c>
      <c r="AF52" s="234"/>
      <c r="AG52" s="235">
        <v>7.8E-2</v>
      </c>
      <c r="AH52" s="238"/>
      <c r="AI52" s="237"/>
      <c r="AJ52" s="232">
        <v>0.2</v>
      </c>
      <c r="AK52" s="234"/>
      <c r="AL52" s="63">
        <v>202</v>
      </c>
      <c r="AM52" s="63">
        <v>0</v>
      </c>
      <c r="AN52" s="63">
        <v>10</v>
      </c>
      <c r="AO52" s="235">
        <v>0.24</v>
      </c>
      <c r="AP52" s="237"/>
      <c r="AQ52" s="57"/>
    </row>
    <row r="53" spans="1:43" ht="15" customHeight="1">
      <c r="A53" s="138" t="s">
        <v>1</v>
      </c>
      <c r="B53" s="271" t="s">
        <v>46</v>
      </c>
      <c r="C53" s="272"/>
      <c r="D53" s="273"/>
      <c r="E53" s="274">
        <v>70</v>
      </c>
      <c r="F53" s="277"/>
      <c r="G53" s="274">
        <v>1.84</v>
      </c>
      <c r="H53" s="277"/>
      <c r="I53" s="278">
        <v>0.33</v>
      </c>
      <c r="J53" s="279"/>
      <c r="K53" s="280"/>
      <c r="L53" s="278">
        <v>23.9</v>
      </c>
      <c r="M53" s="280"/>
      <c r="N53" s="274">
        <v>126.7</v>
      </c>
      <c r="O53" s="275"/>
      <c r="P53" s="277"/>
      <c r="Q53" s="274">
        <v>0.12</v>
      </c>
      <c r="R53" s="277"/>
      <c r="S53" s="281">
        <v>0.06</v>
      </c>
      <c r="T53" s="282"/>
      <c r="U53" s="274">
        <v>0</v>
      </c>
      <c r="V53" s="277"/>
      <c r="W53" s="274">
        <v>0</v>
      </c>
      <c r="X53" s="277"/>
      <c r="Y53" s="274">
        <v>0</v>
      </c>
      <c r="Z53" s="275"/>
      <c r="AA53" s="275"/>
      <c r="AB53" s="277"/>
      <c r="AC53" s="274">
        <v>24.5</v>
      </c>
      <c r="AD53" s="277"/>
      <c r="AE53" s="278">
        <v>110.6</v>
      </c>
      <c r="AF53" s="280"/>
      <c r="AG53" s="274">
        <v>1.6E-2</v>
      </c>
      <c r="AH53" s="275"/>
      <c r="AI53" s="277"/>
      <c r="AJ53" s="540">
        <v>0</v>
      </c>
      <c r="AK53" s="541"/>
      <c r="AL53" s="140">
        <v>17.100000000000001</v>
      </c>
      <c r="AM53" s="138">
        <v>0.03</v>
      </c>
      <c r="AN53" s="140">
        <v>32.9</v>
      </c>
      <c r="AO53" s="274">
        <v>1.33</v>
      </c>
      <c r="AP53" s="277"/>
      <c r="AQ53" s="57"/>
    </row>
    <row r="54" spans="1:43" ht="13.95" customHeight="1">
      <c r="A54" s="25" t="s">
        <v>1</v>
      </c>
      <c r="B54" s="242" t="s">
        <v>41</v>
      </c>
      <c r="C54" s="243"/>
      <c r="D54" s="244"/>
      <c r="E54" s="310">
        <v>50</v>
      </c>
      <c r="F54" s="312"/>
      <c r="G54" s="307">
        <v>3.95</v>
      </c>
      <c r="H54" s="308"/>
      <c r="I54" s="307">
        <v>0.5</v>
      </c>
      <c r="J54" s="353"/>
      <c r="K54" s="308"/>
      <c r="L54" s="313">
        <v>24.15</v>
      </c>
      <c r="M54" s="314"/>
      <c r="N54" s="313">
        <v>116.9</v>
      </c>
      <c r="O54" s="240"/>
      <c r="P54" s="314"/>
      <c r="Q54" s="307">
        <v>0.06</v>
      </c>
      <c r="R54" s="308"/>
      <c r="S54" s="307">
        <v>0.02</v>
      </c>
      <c r="T54" s="421"/>
      <c r="U54" s="310">
        <v>1</v>
      </c>
      <c r="V54" s="312"/>
      <c r="W54" s="310">
        <v>0</v>
      </c>
      <c r="X54" s="312"/>
      <c r="Y54" s="310">
        <v>0</v>
      </c>
      <c r="Z54" s="311"/>
      <c r="AA54" s="311"/>
      <c r="AB54" s="312"/>
      <c r="AC54" s="313">
        <v>10</v>
      </c>
      <c r="AD54" s="314"/>
      <c r="AE54" s="313">
        <v>32.5</v>
      </c>
      <c r="AF54" s="314"/>
      <c r="AG54" s="419">
        <v>0.73</v>
      </c>
      <c r="AH54" s="531"/>
      <c r="AI54" s="420"/>
      <c r="AJ54" s="313">
        <v>0</v>
      </c>
      <c r="AK54" s="314"/>
      <c r="AL54" s="24">
        <v>6.5</v>
      </c>
      <c r="AM54" s="23">
        <v>0</v>
      </c>
      <c r="AN54" s="24">
        <v>0</v>
      </c>
      <c r="AO54" s="307">
        <v>0.44</v>
      </c>
      <c r="AP54" s="308"/>
      <c r="AQ54" s="56"/>
    </row>
    <row r="55" spans="1:43" ht="10.95" customHeight="1">
      <c r="A55" s="242" t="s">
        <v>47</v>
      </c>
      <c r="B55" s="243"/>
      <c r="C55" s="243"/>
      <c r="D55" s="243"/>
      <c r="E55" s="243"/>
      <c r="F55" s="244"/>
      <c r="G55" s="307">
        <f>G54+G53+G52+G51+G50+G49+G47</f>
        <v>33.28</v>
      </c>
      <c r="H55" s="308"/>
      <c r="I55" s="300">
        <f>I54+I53+I52+I51+I50+I49+I47</f>
        <v>33.19</v>
      </c>
      <c r="J55" s="301"/>
      <c r="K55" s="302"/>
      <c r="L55" s="307">
        <f>L54+L53+L52+L51+L50+L49+L47</f>
        <v>124.32</v>
      </c>
      <c r="M55" s="308"/>
      <c r="N55" s="307">
        <f>N54+N53+N52+N51+N50+N49+N47</f>
        <v>963.51</v>
      </c>
      <c r="O55" s="353"/>
      <c r="P55" s="308"/>
      <c r="Q55" s="307">
        <f>Q54+Q53+Q52+Q51+Q50+Q49+Q47</f>
        <v>0.6070000000000001</v>
      </c>
      <c r="R55" s="308"/>
      <c r="S55" s="307">
        <f>S53+S54+S52+S51+S50++S49+S47</f>
        <v>0.52999999999999992</v>
      </c>
      <c r="T55" s="421"/>
      <c r="U55" s="307">
        <f>U54+U53+U52+U51+U50+U49+U47</f>
        <v>34.11</v>
      </c>
      <c r="V55" s="308"/>
      <c r="W55" s="307">
        <v>0.14000000000000001</v>
      </c>
      <c r="X55" s="308"/>
      <c r="Y55" s="300">
        <v>0.06</v>
      </c>
      <c r="Z55" s="301"/>
      <c r="AA55" s="301"/>
      <c r="AB55" s="302"/>
      <c r="AC55" s="307">
        <f>AC54+AC53+AC52+AC51+AC50+AC49+AC47</f>
        <v>322.56</v>
      </c>
      <c r="AD55" s="308"/>
      <c r="AE55" s="426">
        <v>636.21</v>
      </c>
      <c r="AF55" s="427"/>
      <c r="AG55" s="307">
        <v>0.9</v>
      </c>
      <c r="AH55" s="353"/>
      <c r="AI55" s="308"/>
      <c r="AJ55" s="307">
        <v>0.03</v>
      </c>
      <c r="AK55" s="308"/>
      <c r="AL55" s="23">
        <v>183.19</v>
      </c>
      <c r="AM55" s="25">
        <v>0.91</v>
      </c>
      <c r="AN55" s="23">
        <v>177.6</v>
      </c>
      <c r="AO55" s="307">
        <v>7.05</v>
      </c>
      <c r="AP55" s="308"/>
      <c r="AQ55" s="56"/>
    </row>
    <row r="56" spans="1:43" ht="10.95" customHeight="1">
      <c r="A56" s="242" t="s">
        <v>132</v>
      </c>
      <c r="B56" s="243"/>
      <c r="C56" s="243"/>
      <c r="D56" s="243"/>
      <c r="E56" s="243"/>
      <c r="F56" s="244"/>
      <c r="G56" s="307">
        <f>G54+G53+G52+G51+G50+G49+G48</f>
        <v>34.040000000000006</v>
      </c>
      <c r="H56" s="308"/>
      <c r="I56" s="300">
        <f>I54+I53+I52+I51+I50+I49+I48</f>
        <v>36.58</v>
      </c>
      <c r="J56" s="301"/>
      <c r="K56" s="302"/>
      <c r="L56" s="307">
        <v>135.07</v>
      </c>
      <c r="M56" s="308"/>
      <c r="N56" s="307">
        <f>N54+N53+N52+N51+N50+N49+N48</f>
        <v>999.09</v>
      </c>
      <c r="O56" s="353"/>
      <c r="P56" s="308"/>
      <c r="Q56" s="307">
        <f>Q54+Q53+Q52+Q51+Q50+Q49+Q47</f>
        <v>0.6070000000000001</v>
      </c>
      <c r="R56" s="308"/>
      <c r="S56" s="307">
        <f>S54+S53+S52+S51+S50+S49+S48</f>
        <v>0.6399999999999999</v>
      </c>
      <c r="T56" s="421"/>
      <c r="U56" s="307">
        <v>23.8</v>
      </c>
      <c r="V56" s="308"/>
      <c r="W56" s="307">
        <v>0.2</v>
      </c>
      <c r="X56" s="308"/>
      <c r="Y56" s="300">
        <v>0.06</v>
      </c>
      <c r="Z56" s="301"/>
      <c r="AA56" s="301"/>
      <c r="AB56" s="302"/>
      <c r="AC56" s="307">
        <f>AC54+AC53+AC52+AC51+AC50+AC48</f>
        <v>299.01</v>
      </c>
      <c r="AD56" s="308"/>
      <c r="AE56" s="426">
        <v>692.67</v>
      </c>
      <c r="AF56" s="427"/>
      <c r="AG56" s="307">
        <v>0.9</v>
      </c>
      <c r="AH56" s="353"/>
      <c r="AI56" s="308"/>
      <c r="AJ56" s="307">
        <v>0.03</v>
      </c>
      <c r="AK56" s="308"/>
      <c r="AL56" s="23">
        <v>170.01</v>
      </c>
      <c r="AM56" s="25">
        <v>0.12</v>
      </c>
      <c r="AN56" s="23">
        <v>198.1</v>
      </c>
      <c r="AO56" s="307">
        <v>6.72</v>
      </c>
      <c r="AP56" s="308"/>
      <c r="AQ56" s="56"/>
    </row>
    <row r="57" spans="1:43" ht="13.95" customHeight="1">
      <c r="A57" s="242" t="s">
        <v>48</v>
      </c>
      <c r="B57" s="243"/>
      <c r="C57" s="243"/>
      <c r="D57" s="243"/>
      <c r="E57" s="243"/>
      <c r="F57" s="244"/>
      <c r="G57" s="307">
        <f>G55+G45</f>
        <v>55.72</v>
      </c>
      <c r="H57" s="308"/>
      <c r="I57" s="300">
        <f>I55+I45</f>
        <v>56.539999999999992</v>
      </c>
      <c r="J57" s="301"/>
      <c r="K57" s="302"/>
      <c r="L57" s="307">
        <f>L55+L45</f>
        <v>221.98999999999998</v>
      </c>
      <c r="M57" s="308"/>
      <c r="N57" s="307">
        <f>N55+N45</f>
        <v>1719.13</v>
      </c>
      <c r="O57" s="353"/>
      <c r="P57" s="308"/>
      <c r="Q57" s="307">
        <f>Q55+Q45</f>
        <v>1.2270000000000001</v>
      </c>
      <c r="R57" s="308"/>
      <c r="S57" s="307">
        <f>S55+S45</f>
        <v>1.1600000000000001</v>
      </c>
      <c r="T57" s="421"/>
      <c r="U57" s="307">
        <f>U55+U45</f>
        <v>43.55</v>
      </c>
      <c r="V57" s="308"/>
      <c r="W57" s="307">
        <v>0.28999999999999998</v>
      </c>
      <c r="X57" s="308"/>
      <c r="Y57" s="300">
        <v>0.28000000000000003</v>
      </c>
      <c r="Z57" s="301"/>
      <c r="AA57" s="301"/>
      <c r="AB57" s="302"/>
      <c r="AC57" s="307">
        <f>AC55+AC45</f>
        <v>765.38</v>
      </c>
      <c r="AD57" s="308"/>
      <c r="AE57" s="426">
        <v>1056.3699999999999</v>
      </c>
      <c r="AF57" s="427"/>
      <c r="AG57" s="307">
        <v>1.76</v>
      </c>
      <c r="AH57" s="353"/>
      <c r="AI57" s="308"/>
      <c r="AJ57" s="307">
        <v>0.08</v>
      </c>
      <c r="AK57" s="308"/>
      <c r="AL57" s="23">
        <v>468.62</v>
      </c>
      <c r="AM57" s="25">
        <v>1.37</v>
      </c>
      <c r="AN57" s="23">
        <v>217.05</v>
      </c>
      <c r="AO57" s="307">
        <v>9.4</v>
      </c>
      <c r="AP57" s="308"/>
      <c r="AQ57" s="56"/>
    </row>
    <row r="58" spans="1:43" ht="12.6" customHeight="1">
      <c r="A58" s="242" t="s">
        <v>133</v>
      </c>
      <c r="B58" s="243"/>
      <c r="C58" s="243"/>
      <c r="D58" s="243"/>
      <c r="E58" s="243"/>
      <c r="F58" s="244"/>
      <c r="G58" s="313">
        <f>G56+G45</f>
        <v>56.480000000000004</v>
      </c>
      <c r="H58" s="314"/>
      <c r="I58" s="422">
        <f>I56+I45</f>
        <v>59.929999999999993</v>
      </c>
      <c r="J58" s="434"/>
      <c r="K58" s="423"/>
      <c r="L58" s="313">
        <f>L56+L45</f>
        <v>232.73999999999998</v>
      </c>
      <c r="M58" s="314"/>
      <c r="N58" s="313">
        <f>N56+N45</f>
        <v>1754.71</v>
      </c>
      <c r="O58" s="240"/>
      <c r="P58" s="314"/>
      <c r="Q58" s="313">
        <f>Q56+Q45</f>
        <v>1.2270000000000001</v>
      </c>
      <c r="R58" s="314"/>
      <c r="S58" s="313">
        <f>S56+S45</f>
        <v>1.27</v>
      </c>
      <c r="T58" s="421"/>
      <c r="U58" s="313">
        <f>U56+U45</f>
        <v>33.24</v>
      </c>
      <c r="V58" s="314"/>
      <c r="W58" s="313">
        <v>0.3</v>
      </c>
      <c r="X58" s="314"/>
      <c r="Y58" s="422">
        <v>0.3</v>
      </c>
      <c r="Z58" s="434"/>
      <c r="AA58" s="434"/>
      <c r="AB58" s="423"/>
      <c r="AC58" s="313">
        <f>AC56+AC45</f>
        <v>741.82999999999993</v>
      </c>
      <c r="AD58" s="314"/>
      <c r="AE58" s="613">
        <v>1112.8</v>
      </c>
      <c r="AF58" s="614"/>
      <c r="AG58" s="313">
        <v>1.8</v>
      </c>
      <c r="AH58" s="240"/>
      <c r="AI58" s="314"/>
      <c r="AJ58" s="313">
        <v>0.1</v>
      </c>
      <c r="AK58" s="314"/>
      <c r="AL58" s="24">
        <v>455.4</v>
      </c>
      <c r="AM58" s="48">
        <v>0.6</v>
      </c>
      <c r="AN58" s="24">
        <v>237.6</v>
      </c>
      <c r="AO58" s="313">
        <v>9.1</v>
      </c>
      <c r="AP58" s="314"/>
      <c r="AQ58" s="56"/>
    </row>
    <row r="59" spans="1:43" ht="13.2" customHeight="1">
      <c r="A59" s="618" t="s">
        <v>5</v>
      </c>
      <c r="B59" s="618"/>
      <c r="C59" s="618"/>
      <c r="D59" s="618"/>
      <c r="E59" s="618"/>
      <c r="F59" s="618"/>
      <c r="G59" s="618"/>
      <c r="H59" s="618"/>
      <c r="I59" s="618"/>
      <c r="J59" s="618"/>
      <c r="K59" s="618"/>
      <c r="L59" s="618"/>
      <c r="M59" s="618"/>
      <c r="N59" s="618"/>
      <c r="O59" s="618"/>
      <c r="P59" s="618"/>
      <c r="Q59" s="618"/>
      <c r="R59" s="618"/>
      <c r="S59" s="618"/>
      <c r="T59" s="618"/>
      <c r="U59" s="618"/>
      <c r="V59" s="618"/>
      <c r="W59" s="618"/>
      <c r="X59" s="618"/>
      <c r="Y59" s="618"/>
      <c r="Z59" s="618"/>
      <c r="AA59" s="618"/>
      <c r="AB59" s="618"/>
      <c r="AC59" s="618"/>
      <c r="AD59" s="618"/>
      <c r="AE59" s="618"/>
      <c r="AF59" s="618"/>
      <c r="AG59" s="618"/>
      <c r="AH59" s="618"/>
      <c r="AI59" s="618"/>
      <c r="AJ59" s="618"/>
      <c r="AK59" s="618"/>
      <c r="AL59" s="618"/>
      <c r="AM59" s="618"/>
      <c r="AN59" s="618"/>
      <c r="AO59" s="618"/>
      <c r="AP59" s="618"/>
      <c r="AQ59" s="56"/>
    </row>
    <row r="60" spans="1:43" ht="14.4" customHeight="1">
      <c r="A60" s="160" t="s">
        <v>52</v>
      </c>
      <c r="B60" s="562" t="s">
        <v>53</v>
      </c>
      <c r="C60" s="563"/>
      <c r="D60" s="564"/>
      <c r="E60" s="435">
        <v>50</v>
      </c>
      <c r="F60" s="436"/>
      <c r="G60" s="439">
        <v>2.25</v>
      </c>
      <c r="H60" s="440"/>
      <c r="I60" s="561">
        <v>10.3</v>
      </c>
      <c r="J60" s="324"/>
      <c r="K60" s="325"/>
      <c r="L60" s="323">
        <v>33.5</v>
      </c>
      <c r="M60" s="325"/>
      <c r="N60" s="323">
        <v>255</v>
      </c>
      <c r="O60" s="324"/>
      <c r="P60" s="325"/>
      <c r="Q60" s="323">
        <v>0.02</v>
      </c>
      <c r="R60" s="325"/>
      <c r="S60" s="323">
        <v>0.01</v>
      </c>
      <c r="T60" s="325"/>
      <c r="U60" s="323">
        <v>0</v>
      </c>
      <c r="V60" s="325"/>
      <c r="W60" s="323">
        <v>0</v>
      </c>
      <c r="X60" s="325"/>
      <c r="Y60" s="323">
        <v>0</v>
      </c>
      <c r="Z60" s="324"/>
      <c r="AA60" s="324"/>
      <c r="AB60" s="325"/>
      <c r="AC60" s="323">
        <v>8.1999999999999993</v>
      </c>
      <c r="AD60" s="325"/>
      <c r="AE60" s="323">
        <v>17.399999999999999</v>
      </c>
      <c r="AF60" s="325"/>
      <c r="AG60" s="323">
        <v>0</v>
      </c>
      <c r="AH60" s="324"/>
      <c r="AI60" s="325"/>
      <c r="AJ60" s="323">
        <v>0</v>
      </c>
      <c r="AK60" s="325"/>
      <c r="AL60" s="161">
        <v>0.17</v>
      </c>
      <c r="AM60" s="162">
        <v>0</v>
      </c>
      <c r="AN60" s="161">
        <v>3</v>
      </c>
      <c r="AO60" s="323">
        <v>0.2</v>
      </c>
      <c r="AP60" s="325"/>
      <c r="AQ60" s="56"/>
    </row>
    <row r="61" spans="1:43" ht="12.6" customHeight="1">
      <c r="A61" s="2" t="s">
        <v>52</v>
      </c>
      <c r="B61" s="258" t="s">
        <v>14</v>
      </c>
      <c r="C61" s="259"/>
      <c r="D61" s="360"/>
      <c r="E61" s="437">
        <v>200</v>
      </c>
      <c r="F61" s="438"/>
      <c r="G61" s="293">
        <v>5.8</v>
      </c>
      <c r="H61" s="294"/>
      <c r="I61" s="293">
        <v>5</v>
      </c>
      <c r="J61" s="309"/>
      <c r="K61" s="294"/>
      <c r="L61" s="293">
        <v>8.4</v>
      </c>
      <c r="M61" s="294"/>
      <c r="N61" s="293">
        <v>102</v>
      </c>
      <c r="O61" s="309"/>
      <c r="P61" s="294"/>
      <c r="Q61" s="317">
        <v>0.04</v>
      </c>
      <c r="R61" s="318"/>
      <c r="S61" s="293">
        <v>0.26</v>
      </c>
      <c r="T61" s="294"/>
      <c r="U61" s="293">
        <v>0.6</v>
      </c>
      <c r="V61" s="294"/>
      <c r="W61" s="317">
        <v>0.02</v>
      </c>
      <c r="X61" s="318"/>
      <c r="Y61" s="317">
        <v>0</v>
      </c>
      <c r="Z61" s="319"/>
      <c r="AA61" s="319"/>
      <c r="AB61" s="318"/>
      <c r="AC61" s="293">
        <v>248</v>
      </c>
      <c r="AD61" s="294"/>
      <c r="AE61" s="293">
        <v>184</v>
      </c>
      <c r="AF61" s="294"/>
      <c r="AG61" s="293">
        <v>0</v>
      </c>
      <c r="AH61" s="309"/>
      <c r="AI61" s="294"/>
      <c r="AJ61" s="293">
        <v>0</v>
      </c>
      <c r="AK61" s="294"/>
      <c r="AL61" s="65">
        <v>292</v>
      </c>
      <c r="AM61" s="84">
        <v>0</v>
      </c>
      <c r="AN61" s="65">
        <v>28</v>
      </c>
      <c r="AO61" s="293">
        <v>0.2</v>
      </c>
      <c r="AP61" s="294"/>
      <c r="AQ61" s="56"/>
    </row>
    <row r="62" spans="1:43" ht="12.6" customHeight="1">
      <c r="A62" s="76">
        <v>338</v>
      </c>
      <c r="B62" s="286" t="s">
        <v>163</v>
      </c>
      <c r="C62" s="287"/>
      <c r="D62" s="288"/>
      <c r="E62" s="289">
        <v>100</v>
      </c>
      <c r="F62" s="290"/>
      <c r="G62" s="249">
        <v>0.9</v>
      </c>
      <c r="H62" s="250"/>
      <c r="I62" s="249">
        <v>0.2</v>
      </c>
      <c r="J62" s="251"/>
      <c r="K62" s="250"/>
      <c r="L62" s="249">
        <v>8.1</v>
      </c>
      <c r="M62" s="250"/>
      <c r="N62" s="249">
        <v>40</v>
      </c>
      <c r="O62" s="251"/>
      <c r="P62" s="250"/>
      <c r="Q62" s="252">
        <v>0.04</v>
      </c>
      <c r="R62" s="253"/>
      <c r="S62" s="252">
        <v>0.03</v>
      </c>
      <c r="T62" s="253"/>
      <c r="U62" s="249">
        <v>6</v>
      </c>
      <c r="V62" s="250"/>
      <c r="W62" s="249">
        <v>0.05</v>
      </c>
      <c r="X62" s="250"/>
      <c r="Y62" s="254">
        <v>0</v>
      </c>
      <c r="Z62" s="255"/>
      <c r="AA62" s="255"/>
      <c r="AB62" s="256"/>
      <c r="AC62" s="249">
        <v>34</v>
      </c>
      <c r="AD62" s="250"/>
      <c r="AE62" s="254">
        <v>23</v>
      </c>
      <c r="AF62" s="256"/>
      <c r="AG62" s="252">
        <v>0.02</v>
      </c>
      <c r="AH62" s="257"/>
      <c r="AI62" s="253"/>
      <c r="AJ62" s="252">
        <v>0.05</v>
      </c>
      <c r="AK62" s="253"/>
      <c r="AL62" s="62">
        <v>18.100000000000001</v>
      </c>
      <c r="AM62" s="144">
        <v>0</v>
      </c>
      <c r="AN62" s="17">
        <v>13</v>
      </c>
      <c r="AO62" s="249">
        <v>0.3</v>
      </c>
      <c r="AP62" s="250"/>
      <c r="AQ62" s="205"/>
    </row>
    <row r="63" spans="1:43" ht="13.95" customHeight="1">
      <c r="A63" s="326" t="s">
        <v>55</v>
      </c>
      <c r="B63" s="327"/>
      <c r="C63" s="327"/>
      <c r="D63" s="327"/>
      <c r="E63" s="327"/>
      <c r="F63" s="328"/>
      <c r="G63" s="361">
        <f>G62+G61+G60</f>
        <v>8.9499999999999993</v>
      </c>
      <c r="H63" s="362"/>
      <c r="I63" s="366">
        <f>I61+I62+I60</f>
        <v>15.5</v>
      </c>
      <c r="J63" s="367"/>
      <c r="K63" s="368"/>
      <c r="L63" s="366">
        <f>L62+L61+L60</f>
        <v>50</v>
      </c>
      <c r="M63" s="368"/>
      <c r="N63" s="366">
        <f>N62+N61+N60</f>
        <v>397</v>
      </c>
      <c r="O63" s="367"/>
      <c r="P63" s="368"/>
      <c r="Q63" s="366">
        <f>Q62+Q61+Q60</f>
        <v>0.1</v>
      </c>
      <c r="R63" s="368"/>
      <c r="S63" s="366">
        <f>S62+S61+S60</f>
        <v>0.30000000000000004</v>
      </c>
      <c r="T63" s="368"/>
      <c r="U63" s="366">
        <f>U62+U61+U60</f>
        <v>6.6</v>
      </c>
      <c r="V63" s="368"/>
      <c r="W63" s="366">
        <f>W62+W61+W60</f>
        <v>7.0000000000000007E-2</v>
      </c>
      <c r="X63" s="368"/>
      <c r="Y63" s="410">
        <f>Y62+Y61+Y60</f>
        <v>0</v>
      </c>
      <c r="Z63" s="399"/>
      <c r="AA63" s="399"/>
      <c r="AB63" s="400"/>
      <c r="AC63" s="366">
        <f>AC62+AC61+AC60</f>
        <v>290.2</v>
      </c>
      <c r="AD63" s="368"/>
      <c r="AE63" s="366">
        <f>AE62+AE61+AE60</f>
        <v>224.4</v>
      </c>
      <c r="AF63" s="368"/>
      <c r="AG63" s="366">
        <f>AG62+AG61+AG60</f>
        <v>0.02</v>
      </c>
      <c r="AH63" s="367"/>
      <c r="AI63" s="368"/>
      <c r="AJ63" s="366">
        <f>AJ62+AJ61+AJ60</f>
        <v>0.05</v>
      </c>
      <c r="AK63" s="368"/>
      <c r="AL63" s="76">
        <f>AL62+AL61+AL60</f>
        <v>310.27000000000004</v>
      </c>
      <c r="AM63" s="77">
        <f>AM62+AM61+AM60</f>
        <v>0</v>
      </c>
      <c r="AN63" s="76">
        <f>AN62+AN61+AN60</f>
        <v>44</v>
      </c>
      <c r="AO63" s="366">
        <f>AO62+AO61+AO60</f>
        <v>0.7</v>
      </c>
      <c r="AP63" s="368"/>
      <c r="AQ63" s="56"/>
    </row>
    <row r="64" spans="1:43" ht="14.4" customHeight="1">
      <c r="A64" s="326" t="s">
        <v>10</v>
      </c>
      <c r="B64" s="327"/>
      <c r="C64" s="327"/>
      <c r="D64" s="327"/>
      <c r="E64" s="327"/>
      <c r="F64" s="328"/>
      <c r="G64" s="441">
        <f>G63+G57</f>
        <v>64.67</v>
      </c>
      <c r="H64" s="442"/>
      <c r="I64" s="363">
        <f>I63+I58</f>
        <v>75.429999999999993</v>
      </c>
      <c r="J64" s="364"/>
      <c r="K64" s="365"/>
      <c r="L64" s="363">
        <f>L63+L57</f>
        <v>271.99</v>
      </c>
      <c r="M64" s="365"/>
      <c r="N64" s="363">
        <f>N63+N57</f>
        <v>2116.13</v>
      </c>
      <c r="O64" s="364"/>
      <c r="P64" s="365"/>
      <c r="Q64" s="363">
        <f>Q63+Q57</f>
        <v>1.3270000000000002</v>
      </c>
      <c r="R64" s="365"/>
      <c r="S64" s="363">
        <f>S63+S58</f>
        <v>1.57</v>
      </c>
      <c r="T64" s="365"/>
      <c r="U64" s="363">
        <f>U63+U58</f>
        <v>39.840000000000003</v>
      </c>
      <c r="V64" s="365"/>
      <c r="W64" s="363">
        <f>W63+W58</f>
        <v>0.37</v>
      </c>
      <c r="X64" s="365"/>
      <c r="Y64" s="363">
        <f>Y63+Y58</f>
        <v>0.3</v>
      </c>
      <c r="Z64" s="364"/>
      <c r="AA64" s="364"/>
      <c r="AB64" s="365"/>
      <c r="AC64" s="363">
        <f>AC63+AC58</f>
        <v>1032.03</v>
      </c>
      <c r="AD64" s="365"/>
      <c r="AE64" s="363">
        <f>AE63+AE58</f>
        <v>1337.2</v>
      </c>
      <c r="AF64" s="365"/>
      <c r="AG64" s="363">
        <f>AG63+AG58</f>
        <v>1.82</v>
      </c>
      <c r="AH64" s="364"/>
      <c r="AI64" s="365"/>
      <c r="AJ64" s="363">
        <f>AJ63+AJ58</f>
        <v>0.15000000000000002</v>
      </c>
      <c r="AK64" s="365"/>
      <c r="AL64" s="10">
        <f>AL63+AL58</f>
        <v>765.67000000000007</v>
      </c>
      <c r="AM64" s="54">
        <f>AM63+AM58</f>
        <v>0.6</v>
      </c>
      <c r="AN64" s="10">
        <f>AN63+AN58</f>
        <v>281.60000000000002</v>
      </c>
      <c r="AO64" s="363">
        <f>AO61+AO60</f>
        <v>0.4</v>
      </c>
      <c r="AP64" s="365"/>
      <c r="AQ64" s="56"/>
    </row>
    <row r="65" spans="1:43" ht="41.25" customHeight="1">
      <c r="A65" s="615" t="s">
        <v>165</v>
      </c>
      <c r="B65" s="616"/>
      <c r="C65" s="616"/>
      <c r="D65" s="616"/>
      <c r="E65" s="616"/>
      <c r="F65" s="616"/>
      <c r="G65" s="616"/>
      <c r="H65" s="616"/>
      <c r="I65" s="616"/>
      <c r="J65" s="616"/>
      <c r="K65" s="616"/>
      <c r="L65" s="616"/>
      <c r="M65" s="616"/>
      <c r="N65" s="617" t="s">
        <v>50</v>
      </c>
      <c r="O65" s="617"/>
      <c r="P65" s="617"/>
      <c r="Q65" s="617"/>
      <c r="R65" s="617"/>
      <c r="S65" s="617"/>
      <c r="T65" s="617"/>
      <c r="U65" s="617"/>
      <c r="V65" s="617"/>
      <c r="W65" s="617"/>
      <c r="X65" s="617"/>
      <c r="Y65" s="617"/>
      <c r="Z65" s="617"/>
      <c r="AA65" s="617"/>
      <c r="AB65" s="617"/>
      <c r="AC65" s="617"/>
      <c r="AD65" s="617"/>
      <c r="AE65" s="617"/>
      <c r="AF65" s="617"/>
      <c r="AG65" s="617"/>
      <c r="AH65" s="617"/>
      <c r="AI65" s="617"/>
      <c r="AJ65" s="617"/>
      <c r="AK65" s="617"/>
      <c r="AL65" s="617"/>
      <c r="AM65" s="617"/>
      <c r="AN65" s="617"/>
      <c r="AO65" s="617"/>
      <c r="AP65" s="617"/>
      <c r="AQ65" s="617"/>
    </row>
    <row r="66" spans="1:43" ht="10.95" customHeight="1">
      <c r="A66" s="457" t="s">
        <v>16</v>
      </c>
      <c r="B66" s="619" t="s">
        <v>17</v>
      </c>
      <c r="C66" s="620"/>
      <c r="D66" s="621"/>
      <c r="E66" s="465" t="s">
        <v>18</v>
      </c>
      <c r="F66" s="466"/>
      <c r="G66" s="469" t="s">
        <v>19</v>
      </c>
      <c r="H66" s="470"/>
      <c r="I66" s="470"/>
      <c r="J66" s="470"/>
      <c r="K66" s="470"/>
      <c r="L66" s="470"/>
      <c r="M66" s="471"/>
      <c r="N66" s="472" t="s">
        <v>20</v>
      </c>
      <c r="O66" s="473"/>
      <c r="P66" s="474"/>
      <c r="Q66" s="303" t="s">
        <v>21</v>
      </c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486"/>
      <c r="AC66" s="303" t="s">
        <v>22</v>
      </c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486"/>
      <c r="AQ66" s="129"/>
    </row>
    <row r="67" spans="1:43" ht="15.6" customHeight="1">
      <c r="A67" s="458"/>
      <c r="B67" s="622"/>
      <c r="C67" s="623"/>
      <c r="D67" s="624"/>
      <c r="E67" s="467"/>
      <c r="F67" s="468"/>
      <c r="G67" s="303" t="s">
        <v>23</v>
      </c>
      <c r="H67" s="486"/>
      <c r="I67" s="625" t="s">
        <v>24</v>
      </c>
      <c r="J67" s="626"/>
      <c r="K67" s="627"/>
      <c r="L67" s="303" t="s">
        <v>25</v>
      </c>
      <c r="M67" s="486"/>
      <c r="N67" s="475"/>
      <c r="O67" s="476"/>
      <c r="P67" s="477"/>
      <c r="Q67" s="303" t="s">
        <v>26</v>
      </c>
      <c r="R67" s="486"/>
      <c r="S67" s="625" t="s">
        <v>27</v>
      </c>
      <c r="T67" s="421"/>
      <c r="U67" s="303" t="s">
        <v>28</v>
      </c>
      <c r="V67" s="486"/>
      <c r="W67" s="303" t="s">
        <v>29</v>
      </c>
      <c r="X67" s="486"/>
      <c r="Y67" s="303" t="s">
        <v>30</v>
      </c>
      <c r="Z67" s="304"/>
      <c r="AA67" s="304"/>
      <c r="AB67" s="486"/>
      <c r="AC67" s="303" t="s">
        <v>31</v>
      </c>
      <c r="AD67" s="486"/>
      <c r="AE67" s="303" t="s">
        <v>32</v>
      </c>
      <c r="AF67" s="486"/>
      <c r="AG67" s="303" t="s">
        <v>33</v>
      </c>
      <c r="AH67" s="304"/>
      <c r="AI67" s="486"/>
      <c r="AJ67" s="469" t="s">
        <v>34</v>
      </c>
      <c r="AK67" s="471"/>
      <c r="AL67" s="4" t="s">
        <v>35</v>
      </c>
      <c r="AM67" s="4" t="s">
        <v>36</v>
      </c>
      <c r="AN67" s="4" t="s">
        <v>37</v>
      </c>
      <c r="AO67" s="303" t="s">
        <v>38</v>
      </c>
      <c r="AP67" s="486"/>
      <c r="AQ67" s="129"/>
    </row>
    <row r="68" spans="1:43" ht="10.95" customHeight="1">
      <c r="A68" s="5">
        <v>1</v>
      </c>
      <c r="B68" s="310">
        <v>2</v>
      </c>
      <c r="C68" s="311"/>
      <c r="D68" s="312"/>
      <c r="E68" s="386">
        <v>3</v>
      </c>
      <c r="F68" s="388"/>
      <c r="G68" s="310">
        <v>4</v>
      </c>
      <c r="H68" s="312"/>
      <c r="I68" s="386">
        <v>5</v>
      </c>
      <c r="J68" s="387"/>
      <c r="K68" s="388"/>
      <c r="L68" s="310">
        <v>6</v>
      </c>
      <c r="M68" s="312"/>
      <c r="N68" s="310">
        <v>7</v>
      </c>
      <c r="O68" s="311"/>
      <c r="P68" s="312"/>
      <c r="Q68" s="310">
        <v>8</v>
      </c>
      <c r="R68" s="312"/>
      <c r="S68" s="310">
        <v>9</v>
      </c>
      <c r="T68" s="421"/>
      <c r="U68" s="310">
        <v>10</v>
      </c>
      <c r="V68" s="312"/>
      <c r="W68" s="310">
        <v>11</v>
      </c>
      <c r="X68" s="312"/>
      <c r="Y68" s="310">
        <v>12</v>
      </c>
      <c r="Z68" s="311"/>
      <c r="AA68" s="311"/>
      <c r="AB68" s="312"/>
      <c r="AC68" s="310">
        <v>13</v>
      </c>
      <c r="AD68" s="312"/>
      <c r="AE68" s="310">
        <v>14</v>
      </c>
      <c r="AF68" s="312"/>
      <c r="AG68" s="310">
        <v>15</v>
      </c>
      <c r="AH68" s="311"/>
      <c r="AI68" s="312"/>
      <c r="AJ68" s="628">
        <v>16</v>
      </c>
      <c r="AK68" s="629"/>
      <c r="AL68" s="5">
        <v>17</v>
      </c>
      <c r="AM68" s="6">
        <v>18</v>
      </c>
      <c r="AN68" s="5">
        <v>19</v>
      </c>
      <c r="AO68" s="310">
        <v>20</v>
      </c>
      <c r="AP68" s="312"/>
      <c r="AQ68" s="129"/>
    </row>
    <row r="69" spans="1:43" ht="10.95" customHeight="1">
      <c r="A69" s="630" t="s">
        <v>39</v>
      </c>
      <c r="B69" s="631"/>
      <c r="C69" s="631"/>
      <c r="D69" s="631"/>
      <c r="E69" s="631"/>
      <c r="F69" s="631"/>
      <c r="G69" s="631"/>
      <c r="H69" s="631"/>
      <c r="I69" s="631"/>
      <c r="J69" s="631"/>
      <c r="K69" s="631"/>
      <c r="L69" s="631"/>
      <c r="M69" s="631"/>
      <c r="N69" s="631"/>
      <c r="O69" s="631"/>
      <c r="P69" s="631"/>
      <c r="Q69" s="631"/>
      <c r="R69" s="631"/>
      <c r="S69" s="631"/>
      <c r="T69" s="631"/>
      <c r="U69" s="631"/>
      <c r="V69" s="631"/>
      <c r="W69" s="631"/>
      <c r="X69" s="631"/>
      <c r="Y69" s="631"/>
      <c r="Z69" s="631"/>
      <c r="AA69" s="631"/>
      <c r="AB69" s="631"/>
      <c r="AC69" s="631"/>
      <c r="AD69" s="631"/>
      <c r="AE69" s="631"/>
      <c r="AF69" s="631"/>
      <c r="AG69" s="631"/>
      <c r="AH69" s="631"/>
      <c r="AI69" s="631"/>
      <c r="AJ69" s="631"/>
      <c r="AK69" s="631"/>
      <c r="AL69" s="631"/>
      <c r="AM69" s="631"/>
      <c r="AN69" s="631"/>
      <c r="AO69" s="631"/>
      <c r="AP69" s="632"/>
      <c r="AQ69" s="129"/>
    </row>
    <row r="70" spans="1:43" ht="10.95" customHeight="1">
      <c r="A70" s="140">
        <v>338</v>
      </c>
      <c r="B70" s="271" t="s">
        <v>0</v>
      </c>
      <c r="C70" s="272"/>
      <c r="D70" s="273"/>
      <c r="E70" s="274">
        <v>100</v>
      </c>
      <c r="F70" s="277"/>
      <c r="G70" s="274">
        <v>0.4</v>
      </c>
      <c r="H70" s="277"/>
      <c r="I70" s="278">
        <v>0.4</v>
      </c>
      <c r="J70" s="279"/>
      <c r="K70" s="280"/>
      <c r="L70" s="278">
        <v>10</v>
      </c>
      <c r="M70" s="280"/>
      <c r="N70" s="274">
        <v>42.7</v>
      </c>
      <c r="O70" s="275"/>
      <c r="P70" s="277"/>
      <c r="Q70" s="274">
        <v>0.04</v>
      </c>
      <c r="R70" s="277"/>
      <c r="S70" s="281">
        <v>0.02</v>
      </c>
      <c r="T70" s="282"/>
      <c r="U70" s="274">
        <v>10</v>
      </c>
      <c r="V70" s="277"/>
      <c r="W70" s="274">
        <v>0</v>
      </c>
      <c r="X70" s="277"/>
      <c r="Y70" s="274">
        <v>0.2</v>
      </c>
      <c r="Z70" s="275"/>
      <c r="AA70" s="275"/>
      <c r="AB70" s="277"/>
      <c r="AC70" s="274">
        <v>16</v>
      </c>
      <c r="AD70" s="277"/>
      <c r="AE70" s="278">
        <v>11</v>
      </c>
      <c r="AF70" s="280"/>
      <c r="AG70" s="274">
        <v>0</v>
      </c>
      <c r="AH70" s="275"/>
      <c r="AI70" s="277"/>
      <c r="AJ70" s="283">
        <v>0</v>
      </c>
      <c r="AK70" s="284"/>
      <c r="AL70" s="140">
        <v>1.7</v>
      </c>
      <c r="AM70" s="138">
        <v>0</v>
      </c>
      <c r="AN70" s="140">
        <v>5</v>
      </c>
      <c r="AO70" s="274">
        <v>0.12</v>
      </c>
      <c r="AP70" s="277"/>
      <c r="AQ70" s="142"/>
    </row>
    <row r="71" spans="1:43" ht="16.95" customHeight="1">
      <c r="A71" s="23">
        <v>223</v>
      </c>
      <c r="B71" s="242" t="s">
        <v>149</v>
      </c>
      <c r="C71" s="633"/>
      <c r="D71" s="634"/>
      <c r="E71" s="310" t="s">
        <v>166</v>
      </c>
      <c r="F71" s="312"/>
      <c r="G71" s="307">
        <v>29.6</v>
      </c>
      <c r="H71" s="308"/>
      <c r="I71" s="310">
        <v>30.65</v>
      </c>
      <c r="J71" s="311"/>
      <c r="K71" s="312"/>
      <c r="L71" s="313">
        <v>56</v>
      </c>
      <c r="M71" s="314"/>
      <c r="N71" s="307">
        <v>431</v>
      </c>
      <c r="O71" s="353"/>
      <c r="P71" s="308"/>
      <c r="Q71" s="307">
        <v>7.0000000000000007E-2</v>
      </c>
      <c r="R71" s="308"/>
      <c r="S71" s="307">
        <v>0.28000000000000003</v>
      </c>
      <c r="T71" s="345"/>
      <c r="U71" s="307">
        <v>2.35</v>
      </c>
      <c r="V71" s="308"/>
      <c r="W71" s="307">
        <v>7.0000000000000007E-2</v>
      </c>
      <c r="X71" s="308"/>
      <c r="Y71" s="313">
        <v>0</v>
      </c>
      <c r="Z71" s="240"/>
      <c r="AA71" s="240"/>
      <c r="AB71" s="314"/>
      <c r="AC71" s="313">
        <v>173</v>
      </c>
      <c r="AD71" s="314"/>
      <c r="AE71" s="313">
        <v>236.7</v>
      </c>
      <c r="AF71" s="314"/>
      <c r="AG71" s="313">
        <v>0</v>
      </c>
      <c r="AH71" s="240"/>
      <c r="AI71" s="314"/>
      <c r="AJ71" s="586">
        <v>0</v>
      </c>
      <c r="AK71" s="587"/>
      <c r="AL71" s="24">
        <v>0</v>
      </c>
      <c r="AM71" s="25">
        <v>8.0000000000000002E-3</v>
      </c>
      <c r="AN71" s="24">
        <v>33.5</v>
      </c>
      <c r="AO71" s="307">
        <v>1.1499999999999999</v>
      </c>
      <c r="AP71" s="308"/>
      <c r="AQ71" s="129"/>
    </row>
    <row r="72" spans="1:43" ht="16.95" customHeight="1">
      <c r="A72" s="23">
        <v>375.01</v>
      </c>
      <c r="B72" s="242" t="s">
        <v>40</v>
      </c>
      <c r="C72" s="243"/>
      <c r="D72" s="244"/>
      <c r="E72" s="310">
        <v>200</v>
      </c>
      <c r="F72" s="312"/>
      <c r="G72" s="307">
        <v>0.24</v>
      </c>
      <c r="H72" s="308"/>
      <c r="I72" s="307">
        <v>0.06</v>
      </c>
      <c r="J72" s="353"/>
      <c r="K72" s="308"/>
      <c r="L72" s="307">
        <v>15.22</v>
      </c>
      <c r="M72" s="308"/>
      <c r="N72" s="313">
        <v>58.6</v>
      </c>
      <c r="O72" s="240"/>
      <c r="P72" s="314"/>
      <c r="Q72" s="307">
        <v>0.06</v>
      </c>
      <c r="R72" s="308"/>
      <c r="S72" s="307">
        <v>0.01</v>
      </c>
      <c r="T72" s="345"/>
      <c r="U72" s="313">
        <v>1.7</v>
      </c>
      <c r="V72" s="314"/>
      <c r="W72" s="310">
        <v>0</v>
      </c>
      <c r="X72" s="312"/>
      <c r="Y72" s="310">
        <v>0</v>
      </c>
      <c r="Z72" s="311"/>
      <c r="AA72" s="311"/>
      <c r="AB72" s="312"/>
      <c r="AC72" s="307">
        <v>8.0500000000000007</v>
      </c>
      <c r="AD72" s="308"/>
      <c r="AE72" s="300">
        <v>9.7799999999999994</v>
      </c>
      <c r="AF72" s="302"/>
      <c r="AG72" s="307">
        <v>0.1</v>
      </c>
      <c r="AH72" s="353"/>
      <c r="AI72" s="308"/>
      <c r="AJ72" s="424">
        <v>0.02</v>
      </c>
      <c r="AK72" s="425"/>
      <c r="AL72" s="23">
        <v>31.77</v>
      </c>
      <c r="AM72" s="48">
        <v>0</v>
      </c>
      <c r="AN72" s="23">
        <v>5.24</v>
      </c>
      <c r="AO72" s="307">
        <v>0.87</v>
      </c>
      <c r="AP72" s="308"/>
      <c r="AQ72" s="129"/>
    </row>
    <row r="73" spans="1:43" ht="14.4" customHeight="1">
      <c r="A73" s="25" t="s">
        <v>1</v>
      </c>
      <c r="B73" s="242" t="s">
        <v>2</v>
      </c>
      <c r="C73" s="243"/>
      <c r="D73" s="244"/>
      <c r="E73" s="310">
        <v>80</v>
      </c>
      <c r="F73" s="312"/>
      <c r="G73" s="307">
        <v>6.08</v>
      </c>
      <c r="H73" s="308"/>
      <c r="I73" s="307">
        <v>2.2599999999999998</v>
      </c>
      <c r="J73" s="353"/>
      <c r="K73" s="308"/>
      <c r="L73" s="307">
        <v>23.6</v>
      </c>
      <c r="M73" s="308"/>
      <c r="N73" s="313">
        <v>209</v>
      </c>
      <c r="O73" s="240"/>
      <c r="P73" s="314"/>
      <c r="Q73" s="307">
        <v>0.16</v>
      </c>
      <c r="R73" s="308"/>
      <c r="S73" s="307">
        <v>0.05</v>
      </c>
      <c r="T73" s="345"/>
      <c r="U73" s="307">
        <v>0</v>
      </c>
      <c r="V73" s="308"/>
      <c r="W73" s="313">
        <v>0</v>
      </c>
      <c r="X73" s="314"/>
      <c r="Y73" s="422">
        <v>0</v>
      </c>
      <c r="Z73" s="434"/>
      <c r="AA73" s="434"/>
      <c r="AB73" s="423"/>
      <c r="AC73" s="313">
        <v>19</v>
      </c>
      <c r="AD73" s="314"/>
      <c r="AE73" s="422">
        <v>85</v>
      </c>
      <c r="AF73" s="423"/>
      <c r="AG73" s="313">
        <v>0.13</v>
      </c>
      <c r="AH73" s="240"/>
      <c r="AI73" s="314"/>
      <c r="AJ73" s="586">
        <v>2.5999999999999999E-2</v>
      </c>
      <c r="AK73" s="587"/>
      <c r="AL73" s="24">
        <v>92</v>
      </c>
      <c r="AM73" s="32">
        <v>0</v>
      </c>
      <c r="AN73" s="24">
        <v>13.7</v>
      </c>
      <c r="AO73" s="424">
        <v>1.2</v>
      </c>
      <c r="AP73" s="425"/>
      <c r="AQ73" s="129"/>
    </row>
    <row r="74" spans="1:43" ht="16.2" customHeight="1">
      <c r="A74" s="242" t="s">
        <v>167</v>
      </c>
      <c r="B74" s="243"/>
      <c r="C74" s="243"/>
      <c r="D74" s="243"/>
      <c r="E74" s="243"/>
      <c r="F74" s="244"/>
      <c r="G74" s="307">
        <f>G73+G72+G71+G70</f>
        <v>36.32</v>
      </c>
      <c r="H74" s="308"/>
      <c r="I74" s="307">
        <f>I73+I72+I71+I70</f>
        <v>33.369999999999997</v>
      </c>
      <c r="J74" s="353"/>
      <c r="K74" s="308"/>
      <c r="L74" s="307">
        <f>L73+L72+L71+L70</f>
        <v>104.82</v>
      </c>
      <c r="M74" s="308"/>
      <c r="N74" s="307">
        <f>N73+N72+N71+N70</f>
        <v>741.30000000000007</v>
      </c>
      <c r="O74" s="353"/>
      <c r="P74" s="308"/>
      <c r="Q74" s="307">
        <f>Q73+Q72+Q71</f>
        <v>0.29000000000000004</v>
      </c>
      <c r="R74" s="308"/>
      <c r="S74" s="307">
        <f>S73+S72+S71</f>
        <v>0.34</v>
      </c>
      <c r="T74" s="345"/>
      <c r="U74" s="307">
        <f>U73+U72+U71</f>
        <v>4.05</v>
      </c>
      <c r="V74" s="308"/>
      <c r="W74" s="307">
        <v>0.09</v>
      </c>
      <c r="X74" s="308"/>
      <c r="Y74" s="307">
        <f>Y73+Y72+Y71</f>
        <v>0</v>
      </c>
      <c r="Z74" s="353"/>
      <c r="AA74" s="353"/>
      <c r="AB74" s="308"/>
      <c r="AC74" s="307">
        <v>238.05</v>
      </c>
      <c r="AD74" s="308"/>
      <c r="AE74" s="300">
        <v>53.28</v>
      </c>
      <c r="AF74" s="302"/>
      <c r="AG74" s="307">
        <v>0.83</v>
      </c>
      <c r="AH74" s="353"/>
      <c r="AI74" s="308"/>
      <c r="AJ74" s="424">
        <v>0.02</v>
      </c>
      <c r="AK74" s="425"/>
      <c r="AL74" s="23">
        <v>42.67</v>
      </c>
      <c r="AM74" s="25">
        <v>0.03</v>
      </c>
      <c r="AN74" s="23">
        <v>49.66</v>
      </c>
      <c r="AO74" s="307">
        <v>3.22</v>
      </c>
      <c r="AP74" s="308"/>
      <c r="AQ74" s="129"/>
    </row>
    <row r="75" spans="1:43" ht="12" customHeight="1">
      <c r="A75" s="648" t="s">
        <v>158</v>
      </c>
      <c r="B75" s="649"/>
      <c r="C75" s="649"/>
      <c r="D75" s="649"/>
      <c r="E75" s="649"/>
      <c r="F75" s="649"/>
      <c r="G75" s="649"/>
      <c r="H75" s="649"/>
      <c r="I75" s="649"/>
      <c r="J75" s="649"/>
      <c r="K75" s="649"/>
      <c r="L75" s="649"/>
      <c r="M75" s="649"/>
      <c r="N75" s="649"/>
      <c r="O75" s="649"/>
      <c r="P75" s="649"/>
      <c r="Q75" s="649"/>
      <c r="R75" s="649"/>
      <c r="S75" s="649"/>
      <c r="T75" s="649"/>
      <c r="U75" s="649"/>
      <c r="V75" s="649"/>
      <c r="W75" s="649"/>
      <c r="X75" s="649"/>
      <c r="Y75" s="649"/>
      <c r="Z75" s="649"/>
      <c r="AA75" s="649"/>
      <c r="AB75" s="649"/>
      <c r="AC75" s="649"/>
      <c r="AD75" s="649"/>
      <c r="AE75" s="649"/>
      <c r="AF75" s="649"/>
      <c r="AG75" s="649"/>
      <c r="AH75" s="649"/>
      <c r="AI75" s="649"/>
      <c r="AJ75" s="649"/>
      <c r="AK75" s="649"/>
      <c r="AL75" s="649"/>
      <c r="AM75" s="649"/>
      <c r="AN75" s="649"/>
      <c r="AO75" s="649"/>
      <c r="AP75" s="650"/>
      <c r="AQ75" s="129"/>
    </row>
    <row r="76" spans="1:43" ht="26.25" customHeight="1">
      <c r="A76" s="139">
        <v>50</v>
      </c>
      <c r="B76" s="271" t="s">
        <v>171</v>
      </c>
      <c r="C76" s="272"/>
      <c r="D76" s="273"/>
      <c r="E76" s="274">
        <v>100</v>
      </c>
      <c r="F76" s="277"/>
      <c r="G76" s="274">
        <v>1.99</v>
      </c>
      <c r="H76" s="277"/>
      <c r="I76" s="278">
        <v>7.55</v>
      </c>
      <c r="J76" s="279"/>
      <c r="K76" s="280"/>
      <c r="L76" s="278">
        <v>8.25</v>
      </c>
      <c r="M76" s="280"/>
      <c r="N76" s="274">
        <v>113.7</v>
      </c>
      <c r="O76" s="275"/>
      <c r="P76" s="277"/>
      <c r="Q76" s="274">
        <v>0.01</v>
      </c>
      <c r="R76" s="277"/>
      <c r="S76" s="281">
        <v>1.6E-2</v>
      </c>
      <c r="T76" s="282"/>
      <c r="U76" s="274">
        <v>9.1999999999999993</v>
      </c>
      <c r="V76" s="277"/>
      <c r="W76" s="274">
        <v>0.1</v>
      </c>
      <c r="X76" s="277"/>
      <c r="Y76" s="274">
        <v>0</v>
      </c>
      <c r="Z76" s="275"/>
      <c r="AA76" s="275"/>
      <c r="AB76" s="277"/>
      <c r="AC76" s="274">
        <v>109.7</v>
      </c>
      <c r="AD76" s="277"/>
      <c r="AE76" s="278">
        <v>81.58</v>
      </c>
      <c r="AF76" s="280"/>
      <c r="AG76" s="274">
        <v>0.02</v>
      </c>
      <c r="AH76" s="275"/>
      <c r="AI76" s="277"/>
      <c r="AJ76" s="283">
        <v>0.65</v>
      </c>
      <c r="AK76" s="284"/>
      <c r="AL76" s="140">
        <v>13.8</v>
      </c>
      <c r="AM76" s="141">
        <v>0.03</v>
      </c>
      <c r="AN76" s="140">
        <v>23.3</v>
      </c>
      <c r="AO76" s="274">
        <v>1.38</v>
      </c>
      <c r="AP76" s="277"/>
      <c r="AQ76" s="130"/>
    </row>
    <row r="77" spans="1:43" ht="16.2" customHeight="1">
      <c r="A77" s="148">
        <v>38</v>
      </c>
      <c r="B77" s="635" t="s">
        <v>168</v>
      </c>
      <c r="C77" s="636"/>
      <c r="D77" s="637"/>
      <c r="E77" s="638">
        <v>250</v>
      </c>
      <c r="F77" s="639"/>
      <c r="G77" s="638">
        <v>5.3</v>
      </c>
      <c r="H77" s="639"/>
      <c r="I77" s="640">
        <v>4.9000000000000004</v>
      </c>
      <c r="J77" s="641"/>
      <c r="K77" s="642"/>
      <c r="L77" s="640">
        <v>22.1</v>
      </c>
      <c r="M77" s="642"/>
      <c r="N77" s="638">
        <v>131.19999999999999</v>
      </c>
      <c r="O77" s="643"/>
      <c r="P77" s="639"/>
      <c r="Q77" s="638">
        <v>0.21</v>
      </c>
      <c r="R77" s="639"/>
      <c r="S77" s="644">
        <v>7.0000000000000007E-2</v>
      </c>
      <c r="T77" s="645"/>
      <c r="U77" s="638">
        <v>6</v>
      </c>
      <c r="V77" s="639"/>
      <c r="W77" s="638">
        <v>7.4999999999999997E-2</v>
      </c>
      <c r="X77" s="639"/>
      <c r="Y77" s="638">
        <v>0.2</v>
      </c>
      <c r="Z77" s="643"/>
      <c r="AA77" s="643"/>
      <c r="AB77" s="639"/>
      <c r="AC77" s="638">
        <v>35.799999999999997</v>
      </c>
      <c r="AD77" s="639"/>
      <c r="AE77" s="640">
        <v>67.099999999999994</v>
      </c>
      <c r="AF77" s="642"/>
      <c r="AG77" s="638">
        <v>2.3E-2</v>
      </c>
      <c r="AH77" s="643"/>
      <c r="AI77" s="639"/>
      <c r="AJ77" s="646">
        <v>0.04</v>
      </c>
      <c r="AK77" s="647"/>
      <c r="AL77" s="149">
        <v>9.3000000000000007</v>
      </c>
      <c r="AM77" s="150">
        <v>0</v>
      </c>
      <c r="AN77" s="149">
        <v>17.079999999999998</v>
      </c>
      <c r="AO77" s="638">
        <v>1.03</v>
      </c>
      <c r="AP77" s="639"/>
      <c r="AQ77" s="130"/>
    </row>
    <row r="78" spans="1:43" ht="21" customHeight="1">
      <c r="A78" s="156">
        <v>289</v>
      </c>
      <c r="B78" s="242" t="s">
        <v>169</v>
      </c>
      <c r="C78" s="243"/>
      <c r="D78" s="244"/>
      <c r="E78" s="274">
        <v>280</v>
      </c>
      <c r="F78" s="277"/>
      <c r="G78" s="274">
        <v>17.600000000000001</v>
      </c>
      <c r="H78" s="277"/>
      <c r="I78" s="278">
        <v>16.399999999999999</v>
      </c>
      <c r="J78" s="279"/>
      <c r="K78" s="280"/>
      <c r="L78" s="278">
        <v>32.299999999999997</v>
      </c>
      <c r="M78" s="280"/>
      <c r="N78" s="274">
        <v>286</v>
      </c>
      <c r="O78" s="275"/>
      <c r="P78" s="277"/>
      <c r="Q78" s="274">
        <v>0.68</v>
      </c>
      <c r="R78" s="277"/>
      <c r="S78" s="281">
        <v>0.56999999999999995</v>
      </c>
      <c r="T78" s="282"/>
      <c r="U78" s="274">
        <v>31.1</v>
      </c>
      <c r="V78" s="277"/>
      <c r="W78" s="274">
        <v>2E-3</v>
      </c>
      <c r="X78" s="277"/>
      <c r="Y78" s="274">
        <v>0</v>
      </c>
      <c r="Z78" s="275"/>
      <c r="AA78" s="275"/>
      <c r="AB78" s="277"/>
      <c r="AC78" s="274">
        <v>94.2</v>
      </c>
      <c r="AD78" s="277"/>
      <c r="AE78" s="281">
        <v>243</v>
      </c>
      <c r="AF78" s="651"/>
      <c r="AG78" s="274">
        <v>0.01</v>
      </c>
      <c r="AH78" s="275"/>
      <c r="AI78" s="277"/>
      <c r="AJ78" s="283">
        <v>0.01</v>
      </c>
      <c r="AK78" s="284"/>
      <c r="AL78" s="140">
        <v>19.3</v>
      </c>
      <c r="AM78" s="138">
        <v>4.4999999999999998E-2</v>
      </c>
      <c r="AN78" s="140">
        <v>68.900000000000006</v>
      </c>
      <c r="AO78" s="274">
        <v>3.2</v>
      </c>
      <c r="AP78" s="277"/>
      <c r="AQ78" s="129"/>
    </row>
    <row r="79" spans="1:43" ht="15.6" customHeight="1">
      <c r="A79" s="23">
        <v>349.1</v>
      </c>
      <c r="B79" s="242" t="s">
        <v>51</v>
      </c>
      <c r="C79" s="243"/>
      <c r="D79" s="244"/>
      <c r="E79" s="310">
        <v>200</v>
      </c>
      <c r="F79" s="312"/>
      <c r="G79" s="307">
        <v>0.22</v>
      </c>
      <c r="H79" s="308"/>
      <c r="I79" s="384">
        <v>0</v>
      </c>
      <c r="J79" s="652"/>
      <c r="K79" s="385"/>
      <c r="L79" s="300">
        <v>19.440000000000001</v>
      </c>
      <c r="M79" s="302"/>
      <c r="N79" s="307">
        <v>76.75</v>
      </c>
      <c r="O79" s="353"/>
      <c r="P79" s="308"/>
      <c r="Q79" s="310">
        <v>0</v>
      </c>
      <c r="R79" s="312"/>
      <c r="S79" s="310">
        <v>0</v>
      </c>
      <c r="T79" s="421"/>
      <c r="U79" s="313">
        <v>0.2</v>
      </c>
      <c r="V79" s="314"/>
      <c r="W79" s="310">
        <v>0</v>
      </c>
      <c r="X79" s="312"/>
      <c r="Y79" s="310">
        <v>0</v>
      </c>
      <c r="Z79" s="311"/>
      <c r="AA79" s="311"/>
      <c r="AB79" s="312"/>
      <c r="AC79" s="653">
        <v>22.6</v>
      </c>
      <c r="AD79" s="654"/>
      <c r="AE79" s="313">
        <v>7.7</v>
      </c>
      <c r="AF79" s="314"/>
      <c r="AG79" s="313">
        <v>0</v>
      </c>
      <c r="AH79" s="240"/>
      <c r="AI79" s="314"/>
      <c r="AJ79" s="586">
        <v>0</v>
      </c>
      <c r="AK79" s="587"/>
      <c r="AL79" s="23">
        <v>0.45</v>
      </c>
      <c r="AM79" s="48">
        <v>0</v>
      </c>
      <c r="AN79" s="24">
        <v>3</v>
      </c>
      <c r="AO79" s="307">
        <v>0.66</v>
      </c>
      <c r="AP79" s="308"/>
      <c r="AQ79" s="129"/>
    </row>
    <row r="80" spans="1:43" ht="15" customHeight="1">
      <c r="A80" s="138" t="s">
        <v>52</v>
      </c>
      <c r="B80" s="271" t="s">
        <v>46</v>
      </c>
      <c r="C80" s="272"/>
      <c r="D80" s="273"/>
      <c r="E80" s="274">
        <v>70</v>
      </c>
      <c r="F80" s="277"/>
      <c r="G80" s="274">
        <v>1.84</v>
      </c>
      <c r="H80" s="277"/>
      <c r="I80" s="278">
        <v>0.33</v>
      </c>
      <c r="J80" s="279"/>
      <c r="K80" s="280"/>
      <c r="L80" s="278">
        <v>23.9</v>
      </c>
      <c r="M80" s="280"/>
      <c r="N80" s="274">
        <v>126.7</v>
      </c>
      <c r="O80" s="275"/>
      <c r="P80" s="277"/>
      <c r="Q80" s="274">
        <v>0.12</v>
      </c>
      <c r="R80" s="277"/>
      <c r="S80" s="281">
        <v>0.06</v>
      </c>
      <c r="T80" s="282"/>
      <c r="U80" s="274">
        <v>0</v>
      </c>
      <c r="V80" s="277"/>
      <c r="W80" s="274">
        <v>0</v>
      </c>
      <c r="X80" s="277"/>
      <c r="Y80" s="274">
        <v>0</v>
      </c>
      <c r="Z80" s="275"/>
      <c r="AA80" s="275"/>
      <c r="AB80" s="277"/>
      <c r="AC80" s="274">
        <v>24.5</v>
      </c>
      <c r="AD80" s="277"/>
      <c r="AE80" s="278">
        <v>110.6</v>
      </c>
      <c r="AF80" s="280"/>
      <c r="AG80" s="274">
        <v>1.6E-2</v>
      </c>
      <c r="AH80" s="275"/>
      <c r="AI80" s="277"/>
      <c r="AJ80" s="540">
        <v>0</v>
      </c>
      <c r="AK80" s="541"/>
      <c r="AL80" s="140">
        <v>17.100000000000001</v>
      </c>
      <c r="AM80" s="138">
        <v>0.03</v>
      </c>
      <c r="AN80" s="140">
        <v>32.9</v>
      </c>
      <c r="AO80" s="274">
        <v>1.33</v>
      </c>
      <c r="AP80" s="277"/>
      <c r="AQ80" s="129"/>
    </row>
    <row r="81" spans="1:43" ht="16.8" customHeight="1">
      <c r="A81" s="138" t="s">
        <v>52</v>
      </c>
      <c r="B81" s="271" t="s">
        <v>41</v>
      </c>
      <c r="C81" s="272"/>
      <c r="D81" s="273"/>
      <c r="E81" s="274">
        <v>50</v>
      </c>
      <c r="F81" s="277"/>
      <c r="G81" s="274">
        <v>3.8</v>
      </c>
      <c r="H81" s="277"/>
      <c r="I81" s="278">
        <v>0.4</v>
      </c>
      <c r="J81" s="279"/>
      <c r="K81" s="280"/>
      <c r="L81" s="278">
        <v>24.3</v>
      </c>
      <c r="M81" s="280"/>
      <c r="N81" s="274">
        <v>117.5</v>
      </c>
      <c r="O81" s="275"/>
      <c r="P81" s="277"/>
      <c r="Q81" s="274">
        <v>0.06</v>
      </c>
      <c r="R81" s="277"/>
      <c r="S81" s="281">
        <v>0.02</v>
      </c>
      <c r="T81" s="282"/>
      <c r="U81" s="274">
        <v>1</v>
      </c>
      <c r="V81" s="277"/>
      <c r="W81" s="274">
        <v>0</v>
      </c>
      <c r="X81" s="277"/>
      <c r="Y81" s="274">
        <v>0</v>
      </c>
      <c r="Z81" s="275"/>
      <c r="AA81" s="275"/>
      <c r="AB81" s="277"/>
      <c r="AC81" s="274">
        <v>10</v>
      </c>
      <c r="AD81" s="277"/>
      <c r="AE81" s="278">
        <v>32.5</v>
      </c>
      <c r="AF81" s="280"/>
      <c r="AG81" s="274">
        <v>0.73</v>
      </c>
      <c r="AH81" s="275"/>
      <c r="AI81" s="277"/>
      <c r="AJ81" s="540">
        <v>0</v>
      </c>
      <c r="AK81" s="541"/>
      <c r="AL81" s="140">
        <v>6.5</v>
      </c>
      <c r="AM81" s="138">
        <v>0</v>
      </c>
      <c r="AN81" s="140">
        <v>0</v>
      </c>
      <c r="AO81" s="274">
        <v>0.44</v>
      </c>
      <c r="AP81" s="277"/>
      <c r="AQ81" s="129"/>
    </row>
    <row r="82" spans="1:43" ht="15" customHeight="1">
      <c r="A82" s="23">
        <v>473</v>
      </c>
      <c r="B82" s="295" t="s">
        <v>191</v>
      </c>
      <c r="C82" s="296"/>
      <c r="D82" s="296"/>
      <c r="E82" s="297"/>
      <c r="F82" s="192">
        <v>60</v>
      </c>
      <c r="G82" s="655">
        <v>5.3</v>
      </c>
      <c r="H82" s="656"/>
      <c r="I82" s="655">
        <v>5.2</v>
      </c>
      <c r="J82" s="866"/>
      <c r="K82" s="656"/>
      <c r="L82" s="655">
        <v>33.31</v>
      </c>
      <c r="M82" s="656"/>
      <c r="N82" s="867">
        <v>202.24</v>
      </c>
      <c r="O82" s="868"/>
      <c r="P82" s="869"/>
      <c r="Q82" s="655">
        <v>7.0000000000000007E-2</v>
      </c>
      <c r="R82" s="656"/>
      <c r="S82" s="655">
        <v>0.04</v>
      </c>
      <c r="T82" s="656"/>
      <c r="U82" s="655">
        <v>0.1</v>
      </c>
      <c r="V82" s="656"/>
      <c r="W82" s="870">
        <v>0</v>
      </c>
      <c r="X82" s="871"/>
      <c r="Y82" s="655">
        <v>0.03</v>
      </c>
      <c r="Z82" s="866"/>
      <c r="AA82" s="866"/>
      <c r="AB82" s="656"/>
      <c r="AC82" s="655">
        <v>11.3</v>
      </c>
      <c r="AD82" s="656"/>
      <c r="AE82" s="655">
        <v>17.399999999999999</v>
      </c>
      <c r="AF82" s="656"/>
      <c r="AG82" s="177">
        <v>0.06</v>
      </c>
      <c r="AH82" s="178"/>
      <c r="AI82" s="657">
        <v>0.03</v>
      </c>
      <c r="AJ82" s="659"/>
      <c r="AK82" s="658"/>
      <c r="AL82" s="179">
        <v>87.04</v>
      </c>
      <c r="AM82" s="180">
        <v>0.02</v>
      </c>
      <c r="AN82" s="179">
        <v>11.04</v>
      </c>
      <c r="AO82" s="657">
        <v>0.6</v>
      </c>
      <c r="AP82" s="658"/>
      <c r="AQ82" s="129"/>
    </row>
    <row r="83" spans="1:43" ht="18" customHeight="1">
      <c r="A83" s="242" t="s">
        <v>47</v>
      </c>
      <c r="B83" s="243"/>
      <c r="C83" s="243"/>
      <c r="D83" s="243"/>
      <c r="E83" s="243"/>
      <c r="F83" s="244"/>
      <c r="G83" s="307">
        <f>G82+G80+G81+G79+G78+G77+G76</f>
        <v>36.050000000000004</v>
      </c>
      <c r="H83" s="308"/>
      <c r="I83" s="300">
        <f>I82+I81+I80+I79+I78+I77+I76</f>
        <v>34.779999999999994</v>
      </c>
      <c r="J83" s="301"/>
      <c r="K83" s="302"/>
      <c r="L83" s="426">
        <f>L82+L81+L80+L79+L78+L77+L76</f>
        <v>163.6</v>
      </c>
      <c r="M83" s="427"/>
      <c r="N83" s="307">
        <f>N82+N81+N80+N79+N78+N77+N76</f>
        <v>1054.0900000000001</v>
      </c>
      <c r="O83" s="353"/>
      <c r="P83" s="308"/>
      <c r="Q83" s="307">
        <f>Q82+Q81+Q80+Q79+Q78+Q77+Q76</f>
        <v>1.1500000000000001</v>
      </c>
      <c r="R83" s="308"/>
      <c r="S83" s="426">
        <f>S82+S81+S80+S79+S78+S77+S76</f>
        <v>0.77600000000000002</v>
      </c>
      <c r="T83" s="421"/>
      <c r="U83" s="307">
        <f>U82+U81+U80+U79+U78+U77+U76</f>
        <v>47.599999999999994</v>
      </c>
      <c r="V83" s="308"/>
      <c r="W83" s="307">
        <f>W82+W81+W80+W79+W78+W77+W76</f>
        <v>0.17699999999999999</v>
      </c>
      <c r="X83" s="308"/>
      <c r="Y83" s="307">
        <f>Y82+Y81+Y80+Y79+Y78+Y77+Y76</f>
        <v>0.23</v>
      </c>
      <c r="Z83" s="353"/>
      <c r="AA83" s="353"/>
      <c r="AB83" s="308"/>
      <c r="AC83" s="307">
        <f>AC82+AC81+AC80+AC79+AC78+AC77+AC76</f>
        <v>308.10000000000002</v>
      </c>
      <c r="AD83" s="308"/>
      <c r="AE83" s="426">
        <f>AE82+AE81+AE80+AE79+AE78+AE77+AE76</f>
        <v>559.88</v>
      </c>
      <c r="AF83" s="427"/>
      <c r="AG83" s="307">
        <f>AG82+AG81+AG80+AG79+AG78+AG77+AG76</f>
        <v>0.8590000000000001</v>
      </c>
      <c r="AH83" s="353"/>
      <c r="AI83" s="308"/>
      <c r="AJ83" s="424">
        <f>AJ82+AJ81+AJ80+AJ79+AJ78+AJ77+AJ76</f>
        <v>0.70000000000000007</v>
      </c>
      <c r="AK83" s="425"/>
      <c r="AL83" s="23">
        <f>AL82+AL81+AL80+AL79+AL78+AL77+AL76</f>
        <v>153.49000000000004</v>
      </c>
      <c r="AM83" s="25">
        <f>AM82+AM81+AM80+AM79+AM78+AM77+AM76</f>
        <v>0.125</v>
      </c>
      <c r="AN83" s="23">
        <f>AN82+AN81+AN80+AN79+AN78+AN77+AN76</f>
        <v>156.22000000000003</v>
      </c>
      <c r="AO83" s="307">
        <f>AO82+AO81+AO80+AO79+AO78+AO77+AO76</f>
        <v>8.64</v>
      </c>
      <c r="AP83" s="308"/>
      <c r="AQ83" s="129"/>
    </row>
    <row r="84" spans="1:43" ht="15" customHeight="1">
      <c r="A84" s="242" t="s">
        <v>48</v>
      </c>
      <c r="B84" s="861"/>
      <c r="C84" s="861"/>
      <c r="D84" s="861"/>
      <c r="E84" s="861"/>
      <c r="F84" s="466"/>
      <c r="G84" s="249">
        <f>G83+G74</f>
        <v>72.37</v>
      </c>
      <c r="H84" s="250"/>
      <c r="I84" s="780">
        <f>I83+I74</f>
        <v>68.149999999999991</v>
      </c>
      <c r="J84" s="781"/>
      <c r="K84" s="782"/>
      <c r="L84" s="859">
        <f>L83+L74</f>
        <v>268.41999999999996</v>
      </c>
      <c r="M84" s="860"/>
      <c r="N84" s="249">
        <f>N83+N74</f>
        <v>1795.3900000000003</v>
      </c>
      <c r="O84" s="251"/>
      <c r="P84" s="250"/>
      <c r="Q84" s="249">
        <v>0.78</v>
      </c>
      <c r="R84" s="250"/>
      <c r="S84" s="859">
        <v>0.74</v>
      </c>
      <c r="T84" s="865"/>
      <c r="U84" s="249">
        <v>60.96</v>
      </c>
      <c r="V84" s="250"/>
      <c r="W84" s="249">
        <f>W83+W74</f>
        <v>0.26700000000000002</v>
      </c>
      <c r="X84" s="250"/>
      <c r="Y84" s="249">
        <f>Y83+Y74</f>
        <v>0.23</v>
      </c>
      <c r="Z84" s="251"/>
      <c r="AA84" s="251"/>
      <c r="AB84" s="250"/>
      <c r="AC84" s="249">
        <v>390.05</v>
      </c>
      <c r="AD84" s="250"/>
      <c r="AE84" s="859">
        <f>AE83+AE74</f>
        <v>613.16</v>
      </c>
      <c r="AF84" s="860"/>
      <c r="AG84" s="249">
        <v>2.04</v>
      </c>
      <c r="AH84" s="251"/>
      <c r="AI84" s="250"/>
      <c r="AJ84" s="777">
        <v>1.24</v>
      </c>
      <c r="AK84" s="779"/>
      <c r="AL84" s="17">
        <f>AL83+AL74</f>
        <v>196.16000000000003</v>
      </c>
      <c r="AM84" s="53">
        <v>0.14000000000000001</v>
      </c>
      <c r="AN84" s="17">
        <f>AN83+AN74</f>
        <v>205.88000000000002</v>
      </c>
      <c r="AO84" s="249">
        <f>AO83+AO74</f>
        <v>11.860000000000001</v>
      </c>
      <c r="AP84" s="250"/>
      <c r="AQ84" s="129"/>
    </row>
    <row r="85" spans="1:43" ht="10.95" customHeight="1">
      <c r="A85" s="131"/>
      <c r="B85" s="212" t="s">
        <v>5</v>
      </c>
      <c r="C85" s="203"/>
      <c r="D85" s="11"/>
      <c r="E85" s="202"/>
      <c r="F85" s="203"/>
      <c r="G85" s="209"/>
      <c r="H85" s="210"/>
      <c r="I85" s="209"/>
      <c r="J85" s="211"/>
      <c r="K85" s="210"/>
      <c r="L85" s="209"/>
      <c r="M85" s="210"/>
      <c r="N85" s="209"/>
      <c r="O85" s="211"/>
      <c r="P85" s="210"/>
      <c r="Q85" s="209"/>
      <c r="R85" s="210"/>
      <c r="S85" s="209"/>
      <c r="T85" s="210"/>
      <c r="U85" s="209"/>
      <c r="V85" s="210"/>
      <c r="W85" s="209"/>
      <c r="X85" s="210"/>
      <c r="Y85" s="209"/>
      <c r="Z85" s="211"/>
      <c r="AA85" s="211"/>
      <c r="AB85" s="210"/>
      <c r="AC85" s="209"/>
      <c r="AD85" s="210"/>
      <c r="AE85" s="209"/>
      <c r="AF85" s="210"/>
      <c r="AG85" s="209"/>
      <c r="AH85" s="211"/>
      <c r="AI85" s="210"/>
      <c r="AJ85" s="209"/>
      <c r="AK85" s="210"/>
      <c r="AL85" s="10"/>
      <c r="AM85" s="54"/>
      <c r="AN85" s="10"/>
      <c r="AO85" s="209"/>
      <c r="AP85" s="210"/>
      <c r="AQ85" s="129"/>
    </row>
    <row r="86" spans="1:43" ht="15" customHeight="1">
      <c r="A86" s="11">
        <v>7</v>
      </c>
      <c r="B86" s="357" t="s">
        <v>6</v>
      </c>
      <c r="C86" s="446"/>
      <c r="D86" s="358"/>
      <c r="E86" s="437">
        <v>60</v>
      </c>
      <c r="F86" s="438"/>
      <c r="G86" s="232">
        <v>6.6</v>
      </c>
      <c r="H86" s="234"/>
      <c r="I86" s="232">
        <v>9.98</v>
      </c>
      <c r="J86" s="233"/>
      <c r="K86" s="234"/>
      <c r="L86" s="232">
        <v>17.8</v>
      </c>
      <c r="M86" s="234"/>
      <c r="N86" s="232">
        <v>188.4</v>
      </c>
      <c r="O86" s="233"/>
      <c r="P86" s="234"/>
      <c r="Q86" s="235">
        <v>4.8000000000000001E-2</v>
      </c>
      <c r="R86" s="237"/>
      <c r="S86" s="235">
        <v>7.8E-2</v>
      </c>
      <c r="T86" s="236"/>
      <c r="U86" s="235">
        <v>7.1999999999999995E-2</v>
      </c>
      <c r="V86" s="237"/>
      <c r="W86" s="235">
        <v>6.3E-2</v>
      </c>
      <c r="X86" s="237"/>
      <c r="Y86" s="232">
        <v>0</v>
      </c>
      <c r="Z86" s="233"/>
      <c r="AA86" s="233"/>
      <c r="AB86" s="234"/>
      <c r="AC86" s="232">
        <v>167.32</v>
      </c>
      <c r="AD86" s="234"/>
      <c r="AE86" s="232">
        <v>115.67</v>
      </c>
      <c r="AF86" s="234"/>
      <c r="AG86" s="232">
        <v>0</v>
      </c>
      <c r="AH86" s="233"/>
      <c r="AI86" s="234"/>
      <c r="AJ86" s="235">
        <v>0.01</v>
      </c>
      <c r="AK86" s="237"/>
      <c r="AL86" s="63">
        <v>51.48</v>
      </c>
      <c r="AM86" s="63">
        <v>0</v>
      </c>
      <c r="AN86" s="75">
        <v>11.34</v>
      </c>
      <c r="AO86" s="235">
        <v>0.57999999999999996</v>
      </c>
      <c r="AP86" s="237"/>
      <c r="AQ86" s="129"/>
    </row>
    <row r="87" spans="1:43" ht="13.5" customHeight="1">
      <c r="A87" s="11">
        <v>407</v>
      </c>
      <c r="B87" s="357" t="s">
        <v>7</v>
      </c>
      <c r="C87" s="446"/>
      <c r="D87" s="358"/>
      <c r="E87" s="437">
        <v>200</v>
      </c>
      <c r="F87" s="438"/>
      <c r="G87" s="232">
        <v>0.2</v>
      </c>
      <c r="H87" s="234"/>
      <c r="I87" s="232">
        <v>0.6</v>
      </c>
      <c r="J87" s="233"/>
      <c r="K87" s="234"/>
      <c r="L87" s="232">
        <v>22.2</v>
      </c>
      <c r="M87" s="234"/>
      <c r="N87" s="232">
        <v>86.4</v>
      </c>
      <c r="O87" s="233"/>
      <c r="P87" s="234"/>
      <c r="Q87" s="235">
        <v>0.02</v>
      </c>
      <c r="R87" s="237"/>
      <c r="S87" s="235">
        <v>0.1</v>
      </c>
      <c r="T87" s="236"/>
      <c r="U87" s="232">
        <v>4.8</v>
      </c>
      <c r="V87" s="234"/>
      <c r="W87" s="232">
        <v>0</v>
      </c>
      <c r="X87" s="234"/>
      <c r="Y87" s="232">
        <v>0</v>
      </c>
      <c r="Z87" s="233"/>
      <c r="AA87" s="233"/>
      <c r="AB87" s="234"/>
      <c r="AC87" s="232">
        <v>14</v>
      </c>
      <c r="AD87" s="234"/>
      <c r="AE87" s="232">
        <v>28.7</v>
      </c>
      <c r="AF87" s="234"/>
      <c r="AG87" s="235">
        <v>7.8E-2</v>
      </c>
      <c r="AH87" s="238"/>
      <c r="AI87" s="237"/>
      <c r="AJ87" s="232">
        <v>0.2</v>
      </c>
      <c r="AK87" s="234"/>
      <c r="AL87" s="63">
        <v>202</v>
      </c>
      <c r="AM87" s="63">
        <v>0</v>
      </c>
      <c r="AN87" s="63">
        <v>10</v>
      </c>
      <c r="AO87" s="235">
        <v>0.24</v>
      </c>
      <c r="AP87" s="237"/>
      <c r="AQ87" s="129"/>
    </row>
    <row r="88" spans="1:43" ht="13.5" customHeight="1">
      <c r="A88" s="76">
        <v>338</v>
      </c>
      <c r="B88" s="286" t="s">
        <v>163</v>
      </c>
      <c r="C88" s="287"/>
      <c r="D88" s="288"/>
      <c r="E88" s="289">
        <v>100</v>
      </c>
      <c r="F88" s="290"/>
      <c r="G88" s="249">
        <v>0.9</v>
      </c>
      <c r="H88" s="250"/>
      <c r="I88" s="249">
        <v>0.2</v>
      </c>
      <c r="J88" s="251"/>
      <c r="K88" s="250"/>
      <c r="L88" s="249">
        <v>8.1</v>
      </c>
      <c r="M88" s="250"/>
      <c r="N88" s="249">
        <v>40</v>
      </c>
      <c r="O88" s="251"/>
      <c r="P88" s="250"/>
      <c r="Q88" s="252">
        <v>0.04</v>
      </c>
      <c r="R88" s="253"/>
      <c r="S88" s="252">
        <v>0.03</v>
      </c>
      <c r="T88" s="253"/>
      <c r="U88" s="249">
        <v>6</v>
      </c>
      <c r="V88" s="250"/>
      <c r="W88" s="249">
        <v>0.05</v>
      </c>
      <c r="X88" s="250"/>
      <c r="Y88" s="254">
        <v>0</v>
      </c>
      <c r="Z88" s="255"/>
      <c r="AA88" s="255"/>
      <c r="AB88" s="256"/>
      <c r="AC88" s="249">
        <v>34</v>
      </c>
      <c r="AD88" s="250"/>
      <c r="AE88" s="254">
        <v>23</v>
      </c>
      <c r="AF88" s="256"/>
      <c r="AG88" s="252">
        <v>0.02</v>
      </c>
      <c r="AH88" s="257"/>
      <c r="AI88" s="253"/>
      <c r="AJ88" s="252">
        <v>0.05</v>
      </c>
      <c r="AK88" s="253"/>
      <c r="AL88" s="62">
        <v>18.100000000000001</v>
      </c>
      <c r="AM88" s="144">
        <v>0</v>
      </c>
      <c r="AN88" s="17">
        <v>13</v>
      </c>
      <c r="AO88" s="249">
        <v>0.3</v>
      </c>
      <c r="AP88" s="250"/>
      <c r="AQ88" s="205"/>
    </row>
    <row r="89" spans="1:43" ht="14.4" customHeight="1">
      <c r="A89" s="258" t="s">
        <v>55</v>
      </c>
      <c r="B89" s="259"/>
      <c r="C89" s="259"/>
      <c r="D89" s="259"/>
      <c r="E89" s="259"/>
      <c r="F89" s="360"/>
      <c r="G89" s="361">
        <f>G88+G87+G86</f>
        <v>7.6999999999999993</v>
      </c>
      <c r="H89" s="362"/>
      <c r="I89" s="366">
        <f>I88+I87+I86</f>
        <v>10.780000000000001</v>
      </c>
      <c r="J89" s="367"/>
      <c r="K89" s="368"/>
      <c r="L89" s="366">
        <f>L88+L87+L86</f>
        <v>48.099999999999994</v>
      </c>
      <c r="M89" s="368"/>
      <c r="N89" s="366">
        <f>N88+N87+N86</f>
        <v>314.8</v>
      </c>
      <c r="O89" s="367"/>
      <c r="P89" s="368"/>
      <c r="Q89" s="366">
        <f>Q88+Q87+Q86</f>
        <v>0.108</v>
      </c>
      <c r="R89" s="368"/>
      <c r="S89" s="366">
        <f>S88+S87+S86</f>
        <v>0.20800000000000002</v>
      </c>
      <c r="T89" s="368"/>
      <c r="U89" s="366">
        <f>U88+U87+U86</f>
        <v>10.872</v>
      </c>
      <c r="V89" s="368"/>
      <c r="W89" s="366">
        <f>W88+W87+W86</f>
        <v>0.113</v>
      </c>
      <c r="X89" s="368"/>
      <c r="Y89" s="410">
        <f>Y88+Y87+Y86</f>
        <v>0</v>
      </c>
      <c r="Z89" s="399"/>
      <c r="AA89" s="399"/>
      <c r="AB89" s="400"/>
      <c r="AC89" s="366">
        <f>AC88+AC87+AC86</f>
        <v>215.32</v>
      </c>
      <c r="AD89" s="368"/>
      <c r="AE89" s="366">
        <f>AE88+AE87+AE86</f>
        <v>167.37</v>
      </c>
      <c r="AF89" s="368"/>
      <c r="AG89" s="366">
        <f>AG88+AG87+AG86</f>
        <v>9.8000000000000004E-2</v>
      </c>
      <c r="AH89" s="367"/>
      <c r="AI89" s="368"/>
      <c r="AJ89" s="366">
        <f>AJ88+AJ87+AJ86</f>
        <v>0.26</v>
      </c>
      <c r="AK89" s="368"/>
      <c r="AL89" s="76">
        <f>AL88+AL87+AL86</f>
        <v>271.58</v>
      </c>
      <c r="AM89" s="77">
        <f>AM88+AM87+AM86</f>
        <v>0</v>
      </c>
      <c r="AN89" s="76">
        <f>AN88+AN87+AN86</f>
        <v>34.340000000000003</v>
      </c>
      <c r="AO89" s="366">
        <f>AO88+AO87+AO86</f>
        <v>1.1200000000000001</v>
      </c>
      <c r="AP89" s="368"/>
      <c r="AQ89" s="129"/>
    </row>
    <row r="90" spans="1:43" ht="11.4" customHeight="1">
      <c r="A90" s="697" t="s">
        <v>10</v>
      </c>
      <c r="B90" s="698"/>
      <c r="C90" s="698"/>
      <c r="D90" s="698"/>
      <c r="E90" s="698"/>
      <c r="F90" s="699"/>
      <c r="G90" s="441">
        <f>G89+G84</f>
        <v>80.070000000000007</v>
      </c>
      <c r="H90" s="442"/>
      <c r="I90" s="363">
        <f>I89+I84</f>
        <v>78.929999999999993</v>
      </c>
      <c r="J90" s="364"/>
      <c r="K90" s="365"/>
      <c r="L90" s="363">
        <f>L89+L84</f>
        <v>316.52</v>
      </c>
      <c r="M90" s="365"/>
      <c r="N90" s="363">
        <f>N89+N84</f>
        <v>2110.1900000000005</v>
      </c>
      <c r="O90" s="364"/>
      <c r="P90" s="365"/>
      <c r="Q90" s="363">
        <f>Q89+Q84</f>
        <v>0.88800000000000001</v>
      </c>
      <c r="R90" s="365"/>
      <c r="S90" s="363">
        <f>S89+S84</f>
        <v>0.94799999999999995</v>
      </c>
      <c r="T90" s="365"/>
      <c r="U90" s="363">
        <f>U89+U84</f>
        <v>71.831999999999994</v>
      </c>
      <c r="V90" s="365"/>
      <c r="W90" s="363">
        <f>W89+W84</f>
        <v>0.38</v>
      </c>
      <c r="X90" s="365"/>
      <c r="Y90" s="363">
        <f>Y89+Y84</f>
        <v>0.23</v>
      </c>
      <c r="Z90" s="364"/>
      <c r="AA90" s="364"/>
      <c r="AB90" s="365"/>
      <c r="AC90" s="363">
        <f>AC89+AC84</f>
        <v>605.37</v>
      </c>
      <c r="AD90" s="365"/>
      <c r="AE90" s="363">
        <f>AE89+AE84</f>
        <v>780.53</v>
      </c>
      <c r="AF90" s="365"/>
      <c r="AG90" s="363">
        <f>AG89+AG84</f>
        <v>2.1379999999999999</v>
      </c>
      <c r="AH90" s="364"/>
      <c r="AI90" s="365"/>
      <c r="AJ90" s="363">
        <f>AJ89+AJ84</f>
        <v>1.5</v>
      </c>
      <c r="AK90" s="365"/>
      <c r="AL90" s="10">
        <f>AL89+AL84</f>
        <v>467.74</v>
      </c>
      <c r="AM90" s="54">
        <f>AM89+AM84</f>
        <v>0.14000000000000001</v>
      </c>
      <c r="AN90" s="10">
        <f>AN89+AN84</f>
        <v>240.22000000000003</v>
      </c>
      <c r="AO90" s="363">
        <f>AO89+AO84</f>
        <v>12.98</v>
      </c>
      <c r="AP90" s="365"/>
      <c r="AQ90" s="129"/>
    </row>
    <row r="91" spans="1:43" ht="48.75" customHeight="1">
      <c r="A91" s="660" t="s">
        <v>49</v>
      </c>
      <c r="B91" s="660"/>
      <c r="C91" s="660"/>
      <c r="D91" s="660"/>
      <c r="E91" s="660"/>
      <c r="F91" s="660"/>
      <c r="G91" s="660"/>
      <c r="H91" s="660"/>
      <c r="I91" s="660"/>
      <c r="J91" s="660"/>
      <c r="K91" s="660"/>
      <c r="L91" s="660"/>
      <c r="M91" s="660"/>
      <c r="N91" s="660" t="s">
        <v>50</v>
      </c>
      <c r="O91" s="660"/>
      <c r="P91" s="660"/>
      <c r="Q91" s="660"/>
      <c r="R91" s="660"/>
      <c r="S91" s="660"/>
      <c r="T91" s="660"/>
      <c r="U91" s="660"/>
      <c r="V91" s="660"/>
      <c r="W91" s="660"/>
      <c r="X91" s="660"/>
      <c r="Y91" s="660"/>
      <c r="Z91" s="660"/>
      <c r="AA91" s="660"/>
      <c r="AB91" s="660"/>
      <c r="AC91" s="660"/>
      <c r="AD91" s="660"/>
      <c r="AE91" s="660"/>
      <c r="AF91" s="660"/>
      <c r="AG91" s="660"/>
      <c r="AH91" s="660"/>
      <c r="AI91" s="660"/>
      <c r="AJ91" s="660"/>
      <c r="AK91" s="660"/>
      <c r="AL91" s="660"/>
      <c r="AM91" s="660"/>
      <c r="AN91" s="660"/>
      <c r="AO91" s="660"/>
      <c r="AP91" s="660"/>
      <c r="AQ91" s="660"/>
    </row>
    <row r="92" spans="1:43" ht="10.199999999999999" customHeight="1">
      <c r="A92" s="457" t="s">
        <v>16</v>
      </c>
      <c r="B92" s="619" t="s">
        <v>198</v>
      </c>
      <c r="C92" s="620"/>
      <c r="D92" s="621"/>
      <c r="E92" s="465" t="s">
        <v>18</v>
      </c>
      <c r="F92" s="466"/>
      <c r="G92" s="469" t="s">
        <v>19</v>
      </c>
      <c r="H92" s="470"/>
      <c r="I92" s="470"/>
      <c r="J92" s="470"/>
      <c r="K92" s="470"/>
      <c r="L92" s="470"/>
      <c r="M92" s="471"/>
      <c r="N92" s="472" t="s">
        <v>20</v>
      </c>
      <c r="O92" s="473"/>
      <c r="P92" s="474"/>
      <c r="Q92" s="303" t="s">
        <v>21</v>
      </c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486"/>
      <c r="AC92" s="303" t="s">
        <v>22</v>
      </c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486"/>
      <c r="AQ92" s="3"/>
    </row>
    <row r="93" spans="1:43" ht="13.2" customHeight="1">
      <c r="A93" s="458"/>
      <c r="B93" s="622"/>
      <c r="C93" s="623"/>
      <c r="D93" s="624"/>
      <c r="E93" s="467"/>
      <c r="F93" s="468"/>
      <c r="G93" s="303" t="s">
        <v>23</v>
      </c>
      <c r="H93" s="486"/>
      <c r="I93" s="661" t="s">
        <v>24</v>
      </c>
      <c r="J93" s="662"/>
      <c r="K93" s="663"/>
      <c r="L93" s="303" t="s">
        <v>25</v>
      </c>
      <c r="M93" s="486"/>
      <c r="N93" s="475"/>
      <c r="O93" s="476"/>
      <c r="P93" s="477"/>
      <c r="Q93" s="303" t="s">
        <v>26</v>
      </c>
      <c r="R93" s="486"/>
      <c r="S93" s="303" t="s">
        <v>27</v>
      </c>
      <c r="T93" s="421"/>
      <c r="U93" s="303" t="s">
        <v>28</v>
      </c>
      <c r="V93" s="486"/>
      <c r="W93" s="303" t="s">
        <v>29</v>
      </c>
      <c r="X93" s="486"/>
      <c r="Y93" s="303" t="s">
        <v>30</v>
      </c>
      <c r="Z93" s="304"/>
      <c r="AA93" s="304"/>
      <c r="AB93" s="486"/>
      <c r="AC93" s="303" t="s">
        <v>31</v>
      </c>
      <c r="AD93" s="486"/>
      <c r="AE93" s="303" t="s">
        <v>32</v>
      </c>
      <c r="AF93" s="486"/>
      <c r="AG93" s="303" t="s">
        <v>33</v>
      </c>
      <c r="AH93" s="304"/>
      <c r="AI93" s="486"/>
      <c r="AJ93" s="469" t="s">
        <v>34</v>
      </c>
      <c r="AK93" s="471"/>
      <c r="AL93" s="4" t="s">
        <v>35</v>
      </c>
      <c r="AM93" s="4" t="s">
        <v>36</v>
      </c>
      <c r="AN93" s="4" t="s">
        <v>37</v>
      </c>
      <c r="AO93" s="303" t="s">
        <v>38</v>
      </c>
      <c r="AP93" s="486"/>
      <c r="AQ93" s="7"/>
    </row>
    <row r="94" spans="1:43" ht="10.95" customHeight="1">
      <c r="A94" s="5">
        <v>1</v>
      </c>
      <c r="B94" s="310">
        <v>2</v>
      </c>
      <c r="C94" s="311"/>
      <c r="D94" s="312"/>
      <c r="E94" s="310">
        <v>3</v>
      </c>
      <c r="F94" s="312"/>
      <c r="G94" s="310">
        <v>4</v>
      </c>
      <c r="H94" s="312"/>
      <c r="I94" s="384">
        <v>5</v>
      </c>
      <c r="J94" s="652"/>
      <c r="K94" s="385"/>
      <c r="L94" s="310">
        <v>6</v>
      </c>
      <c r="M94" s="312"/>
      <c r="N94" s="310">
        <v>7</v>
      </c>
      <c r="O94" s="311"/>
      <c r="P94" s="312"/>
      <c r="Q94" s="310">
        <v>8</v>
      </c>
      <c r="R94" s="312"/>
      <c r="S94" s="310">
        <v>9</v>
      </c>
      <c r="T94" s="421"/>
      <c r="U94" s="310">
        <v>10</v>
      </c>
      <c r="V94" s="312"/>
      <c r="W94" s="310">
        <v>11</v>
      </c>
      <c r="X94" s="312"/>
      <c r="Y94" s="386">
        <v>12</v>
      </c>
      <c r="Z94" s="387"/>
      <c r="AA94" s="387"/>
      <c r="AB94" s="388"/>
      <c r="AC94" s="310">
        <v>13</v>
      </c>
      <c r="AD94" s="312"/>
      <c r="AE94" s="310">
        <v>14</v>
      </c>
      <c r="AF94" s="312"/>
      <c r="AG94" s="310">
        <v>15</v>
      </c>
      <c r="AH94" s="311"/>
      <c r="AI94" s="312"/>
      <c r="AJ94" s="628">
        <v>16</v>
      </c>
      <c r="AK94" s="629"/>
      <c r="AL94" s="5">
        <v>17</v>
      </c>
      <c r="AM94" s="6">
        <v>18</v>
      </c>
      <c r="AN94" s="5">
        <v>19</v>
      </c>
      <c r="AO94" s="310">
        <v>20</v>
      </c>
      <c r="AP94" s="312"/>
      <c r="AQ94" s="3"/>
    </row>
    <row r="95" spans="1:43" ht="10.95" customHeight="1">
      <c r="A95" s="664" t="s">
        <v>39</v>
      </c>
      <c r="B95" s="665"/>
      <c r="C95" s="665"/>
      <c r="D95" s="665"/>
      <c r="E95" s="665"/>
      <c r="F95" s="665"/>
      <c r="G95" s="665"/>
      <c r="H95" s="665"/>
      <c r="I95" s="665"/>
      <c r="J95" s="665"/>
      <c r="K95" s="665"/>
      <c r="L95" s="665"/>
      <c r="M95" s="665"/>
      <c r="N95" s="665"/>
      <c r="O95" s="665"/>
      <c r="P95" s="665"/>
      <c r="Q95" s="665"/>
      <c r="R95" s="665"/>
      <c r="S95" s="665"/>
      <c r="T95" s="665"/>
      <c r="U95" s="665"/>
      <c r="V95" s="665"/>
      <c r="W95" s="665"/>
      <c r="X95" s="665"/>
      <c r="Y95" s="665"/>
      <c r="Z95" s="665"/>
      <c r="AA95" s="665"/>
      <c r="AB95" s="665"/>
      <c r="AC95" s="665"/>
      <c r="AD95" s="665"/>
      <c r="AE95" s="665"/>
      <c r="AF95" s="665"/>
      <c r="AG95" s="665"/>
      <c r="AH95" s="665"/>
      <c r="AI95" s="665"/>
      <c r="AJ95" s="665"/>
      <c r="AK95" s="665"/>
      <c r="AL95" s="665"/>
      <c r="AM95" s="665"/>
      <c r="AN95" s="665"/>
      <c r="AO95" s="665"/>
      <c r="AP95" s="666"/>
      <c r="AQ95" s="8"/>
    </row>
    <row r="96" spans="1:43" ht="16.5" customHeight="1">
      <c r="A96" s="11">
        <v>338</v>
      </c>
      <c r="B96" s="357" t="s">
        <v>8</v>
      </c>
      <c r="C96" s="446"/>
      <c r="D96" s="358"/>
      <c r="E96" s="437">
        <v>100</v>
      </c>
      <c r="F96" s="438"/>
      <c r="G96" s="293">
        <v>1.5</v>
      </c>
      <c r="H96" s="294"/>
      <c r="I96" s="293">
        <v>0.5</v>
      </c>
      <c r="J96" s="309"/>
      <c r="K96" s="294"/>
      <c r="L96" s="293">
        <v>21</v>
      </c>
      <c r="M96" s="294"/>
      <c r="N96" s="293">
        <v>96</v>
      </c>
      <c r="O96" s="309"/>
      <c r="P96" s="294"/>
      <c r="Q96" s="293">
        <v>0.04</v>
      </c>
      <c r="R96" s="294"/>
      <c r="S96" s="317">
        <v>0.05</v>
      </c>
      <c r="T96" s="236"/>
      <c r="U96" s="293">
        <v>10</v>
      </c>
      <c r="V96" s="294"/>
      <c r="W96" s="317">
        <v>0.12</v>
      </c>
      <c r="X96" s="318"/>
      <c r="Y96" s="293">
        <v>0</v>
      </c>
      <c r="Z96" s="309"/>
      <c r="AA96" s="309"/>
      <c r="AB96" s="294"/>
      <c r="AC96" s="293">
        <v>8</v>
      </c>
      <c r="AD96" s="294"/>
      <c r="AE96" s="293">
        <v>28</v>
      </c>
      <c r="AF96" s="294"/>
      <c r="AG96" s="293">
        <v>0.22</v>
      </c>
      <c r="AH96" s="309"/>
      <c r="AI96" s="294"/>
      <c r="AJ96" s="293">
        <v>0.1</v>
      </c>
      <c r="AK96" s="294"/>
      <c r="AL96" s="65">
        <v>225</v>
      </c>
      <c r="AM96" s="66">
        <v>0.05</v>
      </c>
      <c r="AN96" s="65">
        <v>42</v>
      </c>
      <c r="AO96" s="293">
        <v>0.6</v>
      </c>
      <c r="AP96" s="294"/>
      <c r="AQ96" s="8"/>
    </row>
    <row r="97" spans="1:44" ht="12" customHeight="1">
      <c r="A97" s="103">
        <v>109</v>
      </c>
      <c r="B97" s="915" t="s">
        <v>220</v>
      </c>
      <c r="C97" s="916"/>
      <c r="D97" s="917"/>
      <c r="E97" s="581">
        <v>200</v>
      </c>
      <c r="F97" s="582"/>
      <c r="G97" s="581">
        <v>31</v>
      </c>
      <c r="H97" s="582"/>
      <c r="I97" s="581">
        <v>14</v>
      </c>
      <c r="J97" s="583"/>
      <c r="K97" s="582"/>
      <c r="L97" s="581">
        <v>12.5</v>
      </c>
      <c r="M97" s="582"/>
      <c r="N97" s="581">
        <v>266</v>
      </c>
      <c r="O97" s="583"/>
      <c r="P97" s="582"/>
      <c r="Q97" s="581">
        <v>0.13</v>
      </c>
      <c r="R97" s="582"/>
      <c r="S97" s="581">
        <v>0.12</v>
      </c>
      <c r="T97" s="345"/>
      <c r="U97" s="581">
        <v>0.9</v>
      </c>
      <c r="V97" s="582"/>
      <c r="W97" s="581">
        <v>1.5</v>
      </c>
      <c r="X97" s="582"/>
      <c r="Y97" s="581">
        <v>0.02</v>
      </c>
      <c r="Z97" s="583"/>
      <c r="AA97" s="583"/>
      <c r="AB97" s="582"/>
      <c r="AC97" s="581">
        <v>11.2</v>
      </c>
      <c r="AD97" s="582"/>
      <c r="AE97" s="581">
        <v>13.4</v>
      </c>
      <c r="AF97" s="582"/>
      <c r="AG97" s="581">
        <v>1.4E-2</v>
      </c>
      <c r="AH97" s="583"/>
      <c r="AI97" s="582"/>
      <c r="AJ97" s="581">
        <v>7.0000000000000007E-2</v>
      </c>
      <c r="AK97" s="582"/>
      <c r="AL97" s="104">
        <v>104.1</v>
      </c>
      <c r="AM97" s="104">
        <v>0.4</v>
      </c>
      <c r="AN97" s="104">
        <v>28.2</v>
      </c>
      <c r="AO97" s="581">
        <v>0.13</v>
      </c>
      <c r="AP97" s="582"/>
      <c r="AQ97" s="8"/>
    </row>
    <row r="98" spans="1:44" ht="14.4" customHeight="1">
      <c r="A98" s="157">
        <v>233</v>
      </c>
      <c r="B98" s="443" t="s">
        <v>205</v>
      </c>
      <c r="C98" s="444"/>
      <c r="D98" s="445"/>
      <c r="E98" s="447">
        <v>200</v>
      </c>
      <c r="F98" s="448"/>
      <c r="G98" s="449">
        <v>0</v>
      </c>
      <c r="H98" s="450"/>
      <c r="I98" s="449">
        <v>0</v>
      </c>
      <c r="J98" s="456"/>
      <c r="K98" s="450"/>
      <c r="L98" s="449">
        <v>29</v>
      </c>
      <c r="M98" s="450"/>
      <c r="N98" s="449">
        <v>64</v>
      </c>
      <c r="O98" s="456"/>
      <c r="P98" s="450"/>
      <c r="Q98" s="447">
        <v>0</v>
      </c>
      <c r="R98" s="448"/>
      <c r="S98" s="447">
        <v>1.2</v>
      </c>
      <c r="T98" s="835"/>
      <c r="U98" s="449">
        <v>1.95</v>
      </c>
      <c r="V98" s="450"/>
      <c r="W98" s="449">
        <v>0</v>
      </c>
      <c r="X98" s="450"/>
      <c r="Y98" s="670">
        <v>0</v>
      </c>
      <c r="Z98" s="836"/>
      <c r="AA98" s="836"/>
      <c r="AB98" s="671"/>
      <c r="AC98" s="449">
        <v>0.5</v>
      </c>
      <c r="AD98" s="450"/>
      <c r="AE98" s="670">
        <v>28.7</v>
      </c>
      <c r="AF98" s="671"/>
      <c r="AG98" s="447">
        <v>0</v>
      </c>
      <c r="AH98" s="672"/>
      <c r="AI98" s="448"/>
      <c r="AJ98" s="447">
        <v>0</v>
      </c>
      <c r="AK98" s="448"/>
      <c r="AL98" s="158">
        <v>8.0399999999999991</v>
      </c>
      <c r="AM98" s="157">
        <v>0</v>
      </c>
      <c r="AN98" s="159">
        <v>0.85</v>
      </c>
      <c r="AO98" s="449">
        <v>0.04</v>
      </c>
      <c r="AP98" s="450"/>
      <c r="AQ98" s="8"/>
      <c r="AR98" t="s">
        <v>154</v>
      </c>
    </row>
    <row r="99" spans="1:44" ht="17.399999999999999" customHeight="1">
      <c r="A99" s="105" t="s">
        <v>1</v>
      </c>
      <c r="B99" s="677" t="s">
        <v>172</v>
      </c>
      <c r="C99" s="555"/>
      <c r="D99" s="556"/>
      <c r="E99" s="678" t="s">
        <v>173</v>
      </c>
      <c r="F99" s="679"/>
      <c r="G99" s="680">
        <v>6.12</v>
      </c>
      <c r="H99" s="681"/>
      <c r="I99" s="680">
        <v>10.5</v>
      </c>
      <c r="J99" s="682"/>
      <c r="K99" s="681"/>
      <c r="L99" s="680">
        <v>23.68</v>
      </c>
      <c r="M99" s="681"/>
      <c r="N99" s="683">
        <v>275</v>
      </c>
      <c r="O99" s="684"/>
      <c r="P99" s="685"/>
      <c r="Q99" s="680">
        <v>0.16</v>
      </c>
      <c r="R99" s="681"/>
      <c r="S99" s="680">
        <v>0.05</v>
      </c>
      <c r="T99" s="686"/>
      <c r="U99" s="680">
        <v>0</v>
      </c>
      <c r="V99" s="681"/>
      <c r="W99" s="683">
        <v>4.4999999999999998E-2</v>
      </c>
      <c r="X99" s="685"/>
      <c r="Y99" s="687">
        <v>0</v>
      </c>
      <c r="Z99" s="688"/>
      <c r="AA99" s="688"/>
      <c r="AB99" s="689"/>
      <c r="AC99" s="683">
        <v>19</v>
      </c>
      <c r="AD99" s="685"/>
      <c r="AE99" s="687">
        <v>85</v>
      </c>
      <c r="AF99" s="689"/>
      <c r="AG99" s="683">
        <v>0.13</v>
      </c>
      <c r="AH99" s="684"/>
      <c r="AI99" s="685"/>
      <c r="AJ99" s="673">
        <v>2.5999999999999999E-2</v>
      </c>
      <c r="AK99" s="674"/>
      <c r="AL99" s="106">
        <v>92</v>
      </c>
      <c r="AM99" s="107">
        <v>0</v>
      </c>
      <c r="AN99" s="106">
        <v>13.7</v>
      </c>
      <c r="AO99" s="675">
        <v>1.2</v>
      </c>
      <c r="AP99" s="676"/>
      <c r="AQ99" s="8"/>
    </row>
    <row r="100" spans="1:44" ht="18" customHeight="1">
      <c r="A100" s="467" t="s">
        <v>167</v>
      </c>
      <c r="B100" s="567"/>
      <c r="C100" s="567"/>
      <c r="D100" s="567"/>
      <c r="E100" s="567"/>
      <c r="F100" s="468"/>
      <c r="G100" s="430">
        <f>G99+G98+G97+G96</f>
        <v>38.619999999999997</v>
      </c>
      <c r="H100" s="431"/>
      <c r="I100" s="430">
        <f>I99+I98+I97+I96</f>
        <v>25</v>
      </c>
      <c r="J100" s="573"/>
      <c r="K100" s="431"/>
      <c r="L100" s="430">
        <f>L99+L98+L97+L96</f>
        <v>86.18</v>
      </c>
      <c r="M100" s="431"/>
      <c r="N100" s="430">
        <f>N99+N98+N97+N96</f>
        <v>701</v>
      </c>
      <c r="O100" s="573"/>
      <c r="P100" s="431"/>
      <c r="Q100" s="430">
        <f>Q99+Q98+Q97+Q96</f>
        <v>0.33</v>
      </c>
      <c r="R100" s="431"/>
      <c r="S100" s="430">
        <f>S99+S98+S97+S96</f>
        <v>1.4200000000000002</v>
      </c>
      <c r="T100" s="432"/>
      <c r="U100" s="430">
        <f>U99+U98+U97+U96</f>
        <v>12.85</v>
      </c>
      <c r="V100" s="431"/>
      <c r="W100" s="430">
        <f>W99+W98+W97+W96</f>
        <v>1.665</v>
      </c>
      <c r="X100" s="431"/>
      <c r="Y100" s="430">
        <f>Y99+Y98+Y97+Y96</f>
        <v>0.02</v>
      </c>
      <c r="Z100" s="573"/>
      <c r="AA100" s="573"/>
      <c r="AB100" s="431"/>
      <c r="AC100" s="430">
        <f>AC99+AC98+AC97+AC96</f>
        <v>38.700000000000003</v>
      </c>
      <c r="AD100" s="431"/>
      <c r="AE100" s="430">
        <f>AE99+AE98+AE97+AE96</f>
        <v>155.10000000000002</v>
      </c>
      <c r="AF100" s="431"/>
      <c r="AG100" s="430">
        <f>AG99+AG98+AG97+AG96</f>
        <v>0.36399999999999999</v>
      </c>
      <c r="AH100" s="573"/>
      <c r="AI100" s="431"/>
      <c r="AJ100" s="430">
        <f>AJ99+AJ98+AJ97+AJ96</f>
        <v>0.19600000000000001</v>
      </c>
      <c r="AK100" s="431"/>
      <c r="AL100" s="108">
        <f>AL99+AL98+AL97+AL96</f>
        <v>429.14</v>
      </c>
      <c r="AM100" s="108">
        <f>AM99+AM98+AM97+AM96</f>
        <v>0.45</v>
      </c>
      <c r="AN100" s="108">
        <f>AN99+AN98+AN97+AN96</f>
        <v>84.75</v>
      </c>
      <c r="AO100" s="430">
        <f>AO99+AO98+AO97+AO96</f>
        <v>1.9700000000000002</v>
      </c>
      <c r="AP100" s="431"/>
      <c r="AQ100" s="8"/>
    </row>
    <row r="101" spans="1:44" ht="15" customHeight="1">
      <c r="A101" s="690" t="s">
        <v>60</v>
      </c>
      <c r="B101" s="691"/>
      <c r="C101" s="691"/>
      <c r="D101" s="691"/>
      <c r="E101" s="691"/>
      <c r="F101" s="691"/>
      <c r="G101" s="691"/>
      <c r="H101" s="691"/>
      <c r="I101" s="691"/>
      <c r="J101" s="691"/>
      <c r="K101" s="691"/>
      <c r="L101" s="691"/>
      <c r="M101" s="691"/>
      <c r="N101" s="691"/>
      <c r="O101" s="691"/>
      <c r="P101" s="691"/>
      <c r="Q101" s="691"/>
      <c r="R101" s="691"/>
      <c r="S101" s="691"/>
      <c r="T101" s="691"/>
      <c r="U101" s="691"/>
      <c r="V101" s="691"/>
      <c r="W101" s="691"/>
      <c r="X101" s="691"/>
      <c r="Y101" s="691"/>
      <c r="Z101" s="691"/>
      <c r="AA101" s="691"/>
      <c r="AB101" s="691"/>
      <c r="AC101" s="691"/>
      <c r="AD101" s="691"/>
      <c r="AE101" s="691"/>
      <c r="AF101" s="691"/>
      <c r="AG101" s="691"/>
      <c r="AH101" s="691"/>
      <c r="AI101" s="691"/>
      <c r="AJ101" s="691"/>
      <c r="AK101" s="691"/>
      <c r="AL101" s="691"/>
      <c r="AM101" s="691"/>
      <c r="AN101" s="691"/>
      <c r="AO101" s="691"/>
      <c r="AP101" s="692"/>
      <c r="AQ101" s="8"/>
    </row>
    <row r="102" spans="1:44" ht="23.4" customHeight="1">
      <c r="A102" s="183">
        <v>38.26</v>
      </c>
      <c r="B102" s="271" t="s">
        <v>44</v>
      </c>
      <c r="C102" s="272"/>
      <c r="D102" s="273"/>
      <c r="E102" s="274">
        <v>100</v>
      </c>
      <c r="F102" s="277"/>
      <c r="G102" s="274">
        <v>0.6</v>
      </c>
      <c r="H102" s="277"/>
      <c r="I102" s="278">
        <v>5</v>
      </c>
      <c r="J102" s="279"/>
      <c r="K102" s="280"/>
      <c r="L102" s="278">
        <v>2.9</v>
      </c>
      <c r="M102" s="280"/>
      <c r="N102" s="274">
        <v>48.16</v>
      </c>
      <c r="O102" s="275"/>
      <c r="P102" s="277"/>
      <c r="Q102" s="274">
        <v>0.05</v>
      </c>
      <c r="R102" s="277"/>
      <c r="S102" s="281">
        <v>1.6E-2</v>
      </c>
      <c r="T102" s="282"/>
      <c r="U102" s="274">
        <v>14.85</v>
      </c>
      <c r="V102" s="277"/>
      <c r="W102" s="274">
        <v>0.53</v>
      </c>
      <c r="X102" s="277"/>
      <c r="Y102" s="274">
        <v>0</v>
      </c>
      <c r="Z102" s="275"/>
      <c r="AA102" s="275"/>
      <c r="AB102" s="277"/>
      <c r="AC102" s="274">
        <v>21.4</v>
      </c>
      <c r="AD102" s="277"/>
      <c r="AE102" s="278">
        <v>14.88</v>
      </c>
      <c r="AF102" s="280"/>
      <c r="AG102" s="274">
        <v>1.6E-2</v>
      </c>
      <c r="AH102" s="275"/>
      <c r="AI102" s="277"/>
      <c r="AJ102" s="283">
        <v>0.31</v>
      </c>
      <c r="AK102" s="284"/>
      <c r="AL102" s="140">
        <v>102.28</v>
      </c>
      <c r="AM102" s="141">
        <v>2.3E-3</v>
      </c>
      <c r="AN102" s="140">
        <v>16.36</v>
      </c>
      <c r="AO102" s="274">
        <v>0.48</v>
      </c>
      <c r="AP102" s="277"/>
      <c r="AQ102" s="9"/>
    </row>
    <row r="103" spans="1:44" ht="22.95" customHeight="1">
      <c r="A103" s="138">
        <v>83</v>
      </c>
      <c r="B103" s="271" t="s">
        <v>45</v>
      </c>
      <c r="C103" s="272"/>
      <c r="D103" s="273"/>
      <c r="E103" s="274">
        <v>250</v>
      </c>
      <c r="F103" s="277"/>
      <c r="G103" s="274">
        <v>2.34</v>
      </c>
      <c r="H103" s="277"/>
      <c r="I103" s="278">
        <v>5</v>
      </c>
      <c r="J103" s="279"/>
      <c r="K103" s="280"/>
      <c r="L103" s="278">
        <v>13.37</v>
      </c>
      <c r="M103" s="280"/>
      <c r="N103" s="274">
        <v>117</v>
      </c>
      <c r="O103" s="275"/>
      <c r="P103" s="277"/>
      <c r="Q103" s="274">
        <v>6.2E-2</v>
      </c>
      <c r="R103" s="277"/>
      <c r="S103" s="281">
        <v>6.2E-2</v>
      </c>
      <c r="T103" s="282"/>
      <c r="U103" s="274">
        <v>19.62</v>
      </c>
      <c r="V103" s="277"/>
      <c r="W103" s="274">
        <v>0.75</v>
      </c>
      <c r="X103" s="277"/>
      <c r="Y103" s="274">
        <v>0</v>
      </c>
      <c r="Z103" s="275"/>
      <c r="AA103" s="275"/>
      <c r="AB103" s="277"/>
      <c r="AC103" s="274">
        <v>47.75</v>
      </c>
      <c r="AD103" s="277"/>
      <c r="AE103" s="278">
        <v>48.63</v>
      </c>
      <c r="AF103" s="280"/>
      <c r="AG103" s="274">
        <v>0.27</v>
      </c>
      <c r="AH103" s="275"/>
      <c r="AI103" s="277"/>
      <c r="AJ103" s="283">
        <v>0.6</v>
      </c>
      <c r="AK103" s="284"/>
      <c r="AL103" s="140">
        <v>122.75</v>
      </c>
      <c r="AM103" s="138">
        <v>0.03</v>
      </c>
      <c r="AN103" s="140">
        <v>23.05</v>
      </c>
      <c r="AO103" s="274">
        <v>1.1599999999999999</v>
      </c>
      <c r="AP103" s="277"/>
      <c r="AQ103" s="9"/>
    </row>
    <row r="104" spans="1:44" ht="16.2" customHeight="1">
      <c r="A104" s="23">
        <v>267</v>
      </c>
      <c r="B104" s="242" t="s">
        <v>207</v>
      </c>
      <c r="C104" s="243"/>
      <c r="D104" s="244"/>
      <c r="E104" s="310">
        <v>100</v>
      </c>
      <c r="F104" s="312"/>
      <c r="G104" s="307">
        <v>10.8</v>
      </c>
      <c r="H104" s="308"/>
      <c r="I104" s="424">
        <v>19.5</v>
      </c>
      <c r="J104" s="433"/>
      <c r="K104" s="425"/>
      <c r="L104" s="424">
        <v>12.4</v>
      </c>
      <c r="M104" s="425"/>
      <c r="N104" s="307">
        <v>255</v>
      </c>
      <c r="O104" s="353"/>
      <c r="P104" s="308"/>
      <c r="Q104" s="307">
        <v>0.25</v>
      </c>
      <c r="R104" s="308"/>
      <c r="S104" s="307">
        <v>0.09</v>
      </c>
      <c r="T104" s="308"/>
      <c r="U104" s="313">
        <v>1.2</v>
      </c>
      <c r="V104" s="314"/>
      <c r="W104" s="419">
        <v>2.1999999999999999E-2</v>
      </c>
      <c r="X104" s="420"/>
      <c r="Y104" s="422">
        <v>0</v>
      </c>
      <c r="Z104" s="434"/>
      <c r="AA104" s="434"/>
      <c r="AB104" s="423"/>
      <c r="AC104" s="424">
        <v>15.88</v>
      </c>
      <c r="AD104" s="425"/>
      <c r="AE104" s="426">
        <v>175.8</v>
      </c>
      <c r="AF104" s="427"/>
      <c r="AG104" s="307">
        <v>0</v>
      </c>
      <c r="AH104" s="353"/>
      <c r="AI104" s="308"/>
      <c r="AJ104" s="298">
        <v>6.6000000000000003E-2</v>
      </c>
      <c r="AK104" s="299"/>
      <c r="AL104" s="23">
        <v>28.3</v>
      </c>
      <c r="AM104" s="32">
        <v>0.14399999999999999</v>
      </c>
      <c r="AN104" s="23">
        <v>25.3</v>
      </c>
      <c r="AO104" s="307">
        <v>1.67</v>
      </c>
      <c r="AP104" s="308"/>
      <c r="AQ104" s="9"/>
    </row>
    <row r="105" spans="1:44" ht="17.399999999999999" customHeight="1">
      <c r="A105" s="23">
        <v>13</v>
      </c>
      <c r="B105" s="242" t="s">
        <v>208</v>
      </c>
      <c r="C105" s="243"/>
      <c r="D105" s="244"/>
      <c r="E105" s="310">
        <v>180</v>
      </c>
      <c r="F105" s="312"/>
      <c r="G105" s="307">
        <v>12.96</v>
      </c>
      <c r="H105" s="308"/>
      <c r="I105" s="424">
        <v>3.43</v>
      </c>
      <c r="J105" s="433"/>
      <c r="K105" s="425"/>
      <c r="L105" s="300">
        <v>21.42</v>
      </c>
      <c r="M105" s="302"/>
      <c r="N105" s="307">
        <v>220.3</v>
      </c>
      <c r="O105" s="353"/>
      <c r="P105" s="308"/>
      <c r="Q105" s="307">
        <v>0.42</v>
      </c>
      <c r="R105" s="308"/>
      <c r="S105" s="307">
        <v>0.16</v>
      </c>
      <c r="T105" s="421"/>
      <c r="U105" s="313">
        <v>0</v>
      </c>
      <c r="V105" s="314"/>
      <c r="W105" s="419">
        <v>3.5999999999999997E-2</v>
      </c>
      <c r="X105" s="420"/>
      <c r="Y105" s="526">
        <v>3.5999999999999997E-2</v>
      </c>
      <c r="Z105" s="527"/>
      <c r="AA105" s="527"/>
      <c r="AB105" s="528"/>
      <c r="AC105" s="424">
        <v>79.569999999999993</v>
      </c>
      <c r="AD105" s="425"/>
      <c r="AE105" s="422">
        <v>193.2</v>
      </c>
      <c r="AF105" s="423"/>
      <c r="AG105" s="307">
        <v>0.06</v>
      </c>
      <c r="AH105" s="353"/>
      <c r="AI105" s="308"/>
      <c r="AJ105" s="298">
        <v>2.4E-2</v>
      </c>
      <c r="AK105" s="299"/>
      <c r="AL105" s="24">
        <v>78.599999999999994</v>
      </c>
      <c r="AM105" s="32">
        <v>9.6000000000000002E-2</v>
      </c>
      <c r="AN105" s="24">
        <v>50</v>
      </c>
      <c r="AO105" s="307">
        <v>1.17</v>
      </c>
      <c r="AP105" s="308"/>
      <c r="AQ105" s="8"/>
    </row>
    <row r="106" spans="1:44" ht="22.95" customHeight="1">
      <c r="A106" s="23">
        <v>349.1</v>
      </c>
      <c r="B106" s="242" t="s">
        <v>51</v>
      </c>
      <c r="C106" s="243"/>
      <c r="D106" s="244"/>
      <c r="E106" s="310">
        <v>200</v>
      </c>
      <c r="F106" s="312"/>
      <c r="G106" s="307">
        <v>0.22</v>
      </c>
      <c r="H106" s="308"/>
      <c r="I106" s="384">
        <v>0</v>
      </c>
      <c r="J106" s="652"/>
      <c r="K106" s="385"/>
      <c r="L106" s="300">
        <v>19.440000000000001</v>
      </c>
      <c r="M106" s="302"/>
      <c r="N106" s="307">
        <v>76.75</v>
      </c>
      <c r="O106" s="353"/>
      <c r="P106" s="308"/>
      <c r="Q106" s="310">
        <v>0</v>
      </c>
      <c r="R106" s="312"/>
      <c r="S106" s="310">
        <v>0</v>
      </c>
      <c r="T106" s="421"/>
      <c r="U106" s="313">
        <v>0.2</v>
      </c>
      <c r="V106" s="314"/>
      <c r="W106" s="310">
        <v>0</v>
      </c>
      <c r="X106" s="312"/>
      <c r="Y106" s="310">
        <v>0</v>
      </c>
      <c r="Z106" s="311"/>
      <c r="AA106" s="311"/>
      <c r="AB106" s="312"/>
      <c r="AC106" s="653">
        <v>22.6</v>
      </c>
      <c r="AD106" s="654"/>
      <c r="AE106" s="313">
        <v>7.7</v>
      </c>
      <c r="AF106" s="314"/>
      <c r="AG106" s="313">
        <v>0</v>
      </c>
      <c r="AH106" s="240"/>
      <c r="AI106" s="314"/>
      <c r="AJ106" s="586">
        <v>0</v>
      </c>
      <c r="AK106" s="587"/>
      <c r="AL106" s="23">
        <v>0.45</v>
      </c>
      <c r="AM106" s="48">
        <v>0</v>
      </c>
      <c r="AN106" s="24">
        <v>3</v>
      </c>
      <c r="AO106" s="307">
        <v>0.66</v>
      </c>
      <c r="AP106" s="308"/>
      <c r="AQ106" s="9"/>
    </row>
    <row r="107" spans="1:44" ht="10.95" customHeight="1">
      <c r="A107" s="23">
        <v>5.08</v>
      </c>
      <c r="B107" s="242" t="s">
        <v>46</v>
      </c>
      <c r="C107" s="243"/>
      <c r="D107" s="244"/>
      <c r="E107" s="310">
        <v>70</v>
      </c>
      <c r="F107" s="312"/>
      <c r="G107" s="307">
        <v>1.84</v>
      </c>
      <c r="H107" s="308"/>
      <c r="I107" s="424">
        <v>0.33</v>
      </c>
      <c r="J107" s="433"/>
      <c r="K107" s="425"/>
      <c r="L107" s="422">
        <v>23.9</v>
      </c>
      <c r="M107" s="423"/>
      <c r="N107" s="313">
        <v>126.7</v>
      </c>
      <c r="O107" s="240"/>
      <c r="P107" s="314"/>
      <c r="Q107" s="307">
        <v>0.12</v>
      </c>
      <c r="R107" s="308"/>
      <c r="S107" s="307">
        <v>0.06</v>
      </c>
      <c r="T107" s="421"/>
      <c r="U107" s="310">
        <v>0</v>
      </c>
      <c r="V107" s="312"/>
      <c r="W107" s="310">
        <v>0</v>
      </c>
      <c r="X107" s="312"/>
      <c r="Y107" s="310">
        <v>0</v>
      </c>
      <c r="Z107" s="311"/>
      <c r="AA107" s="311"/>
      <c r="AB107" s="312"/>
      <c r="AC107" s="653">
        <v>24.5</v>
      </c>
      <c r="AD107" s="654"/>
      <c r="AE107" s="422">
        <v>110.6</v>
      </c>
      <c r="AF107" s="423"/>
      <c r="AG107" s="419">
        <v>1.6E-2</v>
      </c>
      <c r="AH107" s="531"/>
      <c r="AI107" s="420"/>
      <c r="AJ107" s="586">
        <v>0</v>
      </c>
      <c r="AK107" s="587"/>
      <c r="AL107" s="24">
        <v>17.100000000000001</v>
      </c>
      <c r="AM107" s="25">
        <v>0.03</v>
      </c>
      <c r="AN107" s="24">
        <v>32.9</v>
      </c>
      <c r="AO107" s="307">
        <v>1.33</v>
      </c>
      <c r="AP107" s="308"/>
      <c r="AQ107" s="8"/>
    </row>
    <row r="108" spans="1:44" ht="15.6" customHeight="1">
      <c r="A108" s="23">
        <v>5.01</v>
      </c>
      <c r="B108" s="242" t="s">
        <v>41</v>
      </c>
      <c r="C108" s="243"/>
      <c r="D108" s="244"/>
      <c r="E108" s="310">
        <v>50</v>
      </c>
      <c r="F108" s="312"/>
      <c r="G108" s="307">
        <v>3.8</v>
      </c>
      <c r="H108" s="308"/>
      <c r="I108" s="424">
        <v>0.4</v>
      </c>
      <c r="J108" s="433"/>
      <c r="K108" s="425"/>
      <c r="L108" s="422">
        <v>24.3</v>
      </c>
      <c r="M108" s="423"/>
      <c r="N108" s="313">
        <v>117.5</v>
      </c>
      <c r="O108" s="240"/>
      <c r="P108" s="314"/>
      <c r="Q108" s="307">
        <v>0.06</v>
      </c>
      <c r="R108" s="308"/>
      <c r="S108" s="307">
        <v>0.02</v>
      </c>
      <c r="T108" s="421"/>
      <c r="U108" s="310">
        <v>1</v>
      </c>
      <c r="V108" s="312"/>
      <c r="W108" s="310">
        <v>0</v>
      </c>
      <c r="X108" s="312"/>
      <c r="Y108" s="310">
        <v>0</v>
      </c>
      <c r="Z108" s="311"/>
      <c r="AA108" s="311"/>
      <c r="AB108" s="312"/>
      <c r="AC108" s="653">
        <v>10</v>
      </c>
      <c r="AD108" s="654"/>
      <c r="AE108" s="422">
        <v>32.5</v>
      </c>
      <c r="AF108" s="423"/>
      <c r="AG108" s="419">
        <v>0.73</v>
      </c>
      <c r="AH108" s="531"/>
      <c r="AI108" s="420"/>
      <c r="AJ108" s="586">
        <v>0</v>
      </c>
      <c r="AK108" s="587"/>
      <c r="AL108" s="24">
        <v>6.5</v>
      </c>
      <c r="AM108" s="25">
        <v>0</v>
      </c>
      <c r="AN108" s="24">
        <v>0</v>
      </c>
      <c r="AO108" s="307">
        <v>0.44</v>
      </c>
      <c r="AP108" s="308"/>
      <c r="AQ108" s="8"/>
    </row>
    <row r="109" spans="1:44" ht="14.4" customHeight="1">
      <c r="A109" s="242" t="s">
        <v>174</v>
      </c>
      <c r="B109" s="243"/>
      <c r="C109" s="243"/>
      <c r="D109" s="243"/>
      <c r="E109" s="243"/>
      <c r="F109" s="244"/>
      <c r="G109" s="307">
        <f>G108+G107+G106+G105+G104+G103+G102</f>
        <v>32.56</v>
      </c>
      <c r="H109" s="308"/>
      <c r="I109" s="424">
        <f>I108+I107+I106+I105+I104+I103+I102</f>
        <v>33.659999999999997</v>
      </c>
      <c r="J109" s="433"/>
      <c r="K109" s="425"/>
      <c r="L109" s="426">
        <f>L108+L107+L106+L105+L104+L103+L102</f>
        <v>117.73000000000002</v>
      </c>
      <c r="M109" s="427"/>
      <c r="N109" s="307">
        <f>N108+N107+N106+N105+N104+N103+N102</f>
        <v>961.41</v>
      </c>
      <c r="O109" s="353"/>
      <c r="P109" s="308"/>
      <c r="Q109" s="307">
        <v>0.85</v>
      </c>
      <c r="R109" s="308"/>
      <c r="S109" s="307">
        <v>0.48</v>
      </c>
      <c r="T109" s="421"/>
      <c r="U109" s="307">
        <v>27.83</v>
      </c>
      <c r="V109" s="308"/>
      <c r="W109" s="307">
        <v>0.12</v>
      </c>
      <c r="X109" s="308"/>
      <c r="Y109" s="300">
        <v>0.04</v>
      </c>
      <c r="Z109" s="301"/>
      <c r="AA109" s="301"/>
      <c r="AB109" s="302"/>
      <c r="AC109" s="428">
        <v>232.21</v>
      </c>
      <c r="AD109" s="429"/>
      <c r="AE109" s="426">
        <v>516.47</v>
      </c>
      <c r="AF109" s="427"/>
      <c r="AG109" s="307">
        <v>1.03</v>
      </c>
      <c r="AH109" s="353"/>
      <c r="AI109" s="308"/>
      <c r="AJ109" s="424">
        <v>0.69</v>
      </c>
      <c r="AK109" s="425"/>
      <c r="AL109" s="23">
        <v>186.68</v>
      </c>
      <c r="AM109" s="25">
        <v>0.49</v>
      </c>
      <c r="AN109" s="23">
        <v>176.73</v>
      </c>
      <c r="AO109" s="307">
        <v>6.86</v>
      </c>
      <c r="AP109" s="308"/>
      <c r="AQ109" s="8"/>
    </row>
    <row r="110" spans="1:44" ht="16.8" customHeight="1">
      <c r="A110" s="242" t="s">
        <v>161</v>
      </c>
      <c r="B110" s="243"/>
      <c r="C110" s="243"/>
      <c r="D110" s="243"/>
      <c r="E110" s="243"/>
      <c r="F110" s="244"/>
      <c r="G110" s="307">
        <f>G109+G100</f>
        <v>71.180000000000007</v>
      </c>
      <c r="H110" s="308"/>
      <c r="I110" s="424">
        <f>I109+I100</f>
        <v>58.66</v>
      </c>
      <c r="J110" s="433"/>
      <c r="K110" s="425"/>
      <c r="L110" s="426">
        <v>285.69</v>
      </c>
      <c r="M110" s="427"/>
      <c r="N110" s="307">
        <f>N109+N100</f>
        <v>1662.4099999999999</v>
      </c>
      <c r="O110" s="353"/>
      <c r="P110" s="308"/>
      <c r="Q110" s="307">
        <v>1.17</v>
      </c>
      <c r="R110" s="308"/>
      <c r="S110" s="307">
        <v>0.85</v>
      </c>
      <c r="T110" s="421"/>
      <c r="U110" s="307">
        <v>40.99</v>
      </c>
      <c r="V110" s="308"/>
      <c r="W110" s="307">
        <v>0.14000000000000001</v>
      </c>
      <c r="X110" s="308"/>
      <c r="Y110" s="300">
        <v>0.06</v>
      </c>
      <c r="Z110" s="301"/>
      <c r="AA110" s="301"/>
      <c r="AB110" s="302"/>
      <c r="AC110" s="428">
        <v>395.05</v>
      </c>
      <c r="AD110" s="429"/>
      <c r="AE110" s="426">
        <v>711.71</v>
      </c>
      <c r="AF110" s="427"/>
      <c r="AG110" s="307">
        <v>40.4</v>
      </c>
      <c r="AH110" s="353"/>
      <c r="AI110" s="308"/>
      <c r="AJ110" s="424">
        <v>0.93</v>
      </c>
      <c r="AK110" s="425"/>
      <c r="AL110" s="23">
        <v>666.94</v>
      </c>
      <c r="AM110" s="25">
        <v>0.62</v>
      </c>
      <c r="AN110" s="23">
        <v>265.06</v>
      </c>
      <c r="AO110" s="307">
        <v>9.51</v>
      </c>
      <c r="AP110" s="308"/>
      <c r="AQ110" s="8"/>
    </row>
    <row r="111" spans="1:44" ht="17.399999999999999" customHeight="1">
      <c r="A111" s="695" t="s">
        <v>117</v>
      </c>
      <c r="B111" s="696"/>
      <c r="C111" s="696"/>
      <c r="D111" s="696"/>
      <c r="E111" s="696"/>
      <c r="F111" s="109"/>
      <c r="G111" s="94"/>
      <c r="H111" s="110"/>
      <c r="I111" s="92"/>
      <c r="J111" s="92"/>
      <c r="K111" s="111"/>
      <c r="L111" s="112"/>
      <c r="M111" s="113"/>
      <c r="N111" s="114"/>
      <c r="O111" s="115"/>
      <c r="P111" s="116"/>
      <c r="Q111" s="115"/>
      <c r="R111" s="116"/>
      <c r="S111" s="115"/>
      <c r="T111" s="117"/>
      <c r="U111" s="115"/>
      <c r="V111" s="116"/>
      <c r="W111" s="115"/>
      <c r="X111" s="116"/>
      <c r="Y111" s="99"/>
      <c r="Z111" s="99"/>
      <c r="AA111" s="99"/>
      <c r="AB111" s="118"/>
      <c r="AC111" s="119"/>
      <c r="AD111" s="120"/>
      <c r="AE111" s="112"/>
      <c r="AF111" s="113"/>
      <c r="AG111" s="115"/>
      <c r="AH111" s="115"/>
      <c r="AI111" s="116"/>
      <c r="AJ111" s="100"/>
      <c r="AK111" s="121"/>
      <c r="AL111" s="122"/>
      <c r="AM111" s="123"/>
      <c r="AN111" s="122"/>
      <c r="AO111" s="115"/>
      <c r="AP111" s="116"/>
      <c r="AQ111" s="8"/>
    </row>
    <row r="112" spans="1:44" ht="15" customHeight="1">
      <c r="A112" s="23" t="s">
        <v>52</v>
      </c>
      <c r="B112" s="242" t="s">
        <v>170</v>
      </c>
      <c r="C112" s="243"/>
      <c r="D112" s="244"/>
      <c r="E112" s="310">
        <v>50</v>
      </c>
      <c r="F112" s="312"/>
      <c r="G112" s="313">
        <v>0.6</v>
      </c>
      <c r="H112" s="314"/>
      <c r="I112" s="424">
        <v>3</v>
      </c>
      <c r="J112" s="433"/>
      <c r="K112" s="425"/>
      <c r="L112" s="422">
        <v>41</v>
      </c>
      <c r="M112" s="423"/>
      <c r="N112" s="307">
        <v>194</v>
      </c>
      <c r="O112" s="353"/>
      <c r="P112" s="308"/>
      <c r="Q112" s="419">
        <v>0.02</v>
      </c>
      <c r="R112" s="420"/>
      <c r="S112" s="307">
        <v>0</v>
      </c>
      <c r="T112" s="421"/>
      <c r="U112" s="310">
        <v>0</v>
      </c>
      <c r="V112" s="312"/>
      <c r="W112" s="313">
        <v>0</v>
      </c>
      <c r="X112" s="314"/>
      <c r="Y112" s="422">
        <v>0</v>
      </c>
      <c r="Z112" s="434"/>
      <c r="AA112" s="434"/>
      <c r="AB112" s="423"/>
      <c r="AC112" s="313">
        <v>7.4</v>
      </c>
      <c r="AD112" s="314"/>
      <c r="AE112" s="422">
        <v>15.7</v>
      </c>
      <c r="AF112" s="423"/>
      <c r="AG112" s="313">
        <v>0</v>
      </c>
      <c r="AH112" s="240"/>
      <c r="AI112" s="314"/>
      <c r="AJ112" s="586">
        <v>0</v>
      </c>
      <c r="AK112" s="587"/>
      <c r="AL112" s="24">
        <v>7.2</v>
      </c>
      <c r="AM112" s="48">
        <v>0</v>
      </c>
      <c r="AN112" s="24">
        <v>0.2</v>
      </c>
      <c r="AO112" s="307">
        <v>0.18</v>
      </c>
      <c r="AP112" s="308"/>
      <c r="AQ112" s="8"/>
    </row>
    <row r="113" spans="1:43" ht="12.6" customHeight="1">
      <c r="A113" s="2">
        <v>386</v>
      </c>
      <c r="B113" s="258" t="s">
        <v>14</v>
      </c>
      <c r="C113" s="259"/>
      <c r="D113" s="360"/>
      <c r="E113" s="437">
        <v>200</v>
      </c>
      <c r="F113" s="438"/>
      <c r="G113" s="293">
        <v>5.8</v>
      </c>
      <c r="H113" s="294"/>
      <c r="I113" s="293">
        <v>5</v>
      </c>
      <c r="J113" s="309"/>
      <c r="K113" s="294"/>
      <c r="L113" s="293">
        <v>8.4</v>
      </c>
      <c r="M113" s="294"/>
      <c r="N113" s="293">
        <v>102</v>
      </c>
      <c r="O113" s="309"/>
      <c r="P113" s="294"/>
      <c r="Q113" s="317">
        <v>0.04</v>
      </c>
      <c r="R113" s="318"/>
      <c r="S113" s="293">
        <v>0.26</v>
      </c>
      <c r="T113" s="294"/>
      <c r="U113" s="293">
        <v>0.6</v>
      </c>
      <c r="V113" s="294"/>
      <c r="W113" s="317">
        <v>0.02</v>
      </c>
      <c r="X113" s="318"/>
      <c r="Y113" s="317">
        <v>0</v>
      </c>
      <c r="Z113" s="319"/>
      <c r="AA113" s="319"/>
      <c r="AB113" s="318"/>
      <c r="AC113" s="293">
        <v>248</v>
      </c>
      <c r="AD113" s="294"/>
      <c r="AE113" s="293">
        <v>184</v>
      </c>
      <c r="AF113" s="294"/>
      <c r="AG113" s="293">
        <v>0</v>
      </c>
      <c r="AH113" s="309"/>
      <c r="AI113" s="294"/>
      <c r="AJ113" s="293">
        <v>0</v>
      </c>
      <c r="AK113" s="294"/>
      <c r="AL113" s="65">
        <v>292</v>
      </c>
      <c r="AM113" s="84">
        <v>0</v>
      </c>
      <c r="AN113" s="65">
        <v>28</v>
      </c>
      <c r="AO113" s="293">
        <v>0.2</v>
      </c>
      <c r="AP113" s="294"/>
      <c r="AQ113" s="8"/>
    </row>
    <row r="114" spans="1:43" ht="16.2" customHeight="1">
      <c r="A114" s="140">
        <v>338</v>
      </c>
      <c r="B114" s="271" t="s">
        <v>0</v>
      </c>
      <c r="C114" s="272"/>
      <c r="D114" s="273"/>
      <c r="E114" s="274">
        <v>100</v>
      </c>
      <c r="F114" s="277"/>
      <c r="G114" s="274">
        <v>0.4</v>
      </c>
      <c r="H114" s="277"/>
      <c r="I114" s="278">
        <v>0.4</v>
      </c>
      <c r="J114" s="279"/>
      <c r="K114" s="280"/>
      <c r="L114" s="278">
        <v>10</v>
      </c>
      <c r="M114" s="280"/>
      <c r="N114" s="274">
        <v>42.7</v>
      </c>
      <c r="O114" s="275"/>
      <c r="P114" s="277"/>
      <c r="Q114" s="274">
        <v>0.04</v>
      </c>
      <c r="R114" s="277"/>
      <c r="S114" s="281">
        <v>0.02</v>
      </c>
      <c r="T114" s="282"/>
      <c r="U114" s="274">
        <v>10</v>
      </c>
      <c r="V114" s="277"/>
      <c r="W114" s="274">
        <v>0</v>
      </c>
      <c r="X114" s="277"/>
      <c r="Y114" s="274">
        <v>0.2</v>
      </c>
      <c r="Z114" s="275"/>
      <c r="AA114" s="275"/>
      <c r="AB114" s="277"/>
      <c r="AC114" s="274">
        <v>16</v>
      </c>
      <c r="AD114" s="277"/>
      <c r="AE114" s="278">
        <v>11</v>
      </c>
      <c r="AF114" s="280"/>
      <c r="AG114" s="274">
        <v>0</v>
      </c>
      <c r="AH114" s="275"/>
      <c r="AI114" s="277"/>
      <c r="AJ114" s="283">
        <v>0</v>
      </c>
      <c r="AK114" s="284"/>
      <c r="AL114" s="140">
        <v>1.7</v>
      </c>
      <c r="AM114" s="138">
        <v>0</v>
      </c>
      <c r="AN114" s="140">
        <v>5</v>
      </c>
      <c r="AO114" s="274">
        <v>0.12</v>
      </c>
      <c r="AP114" s="277"/>
      <c r="AQ114" s="8"/>
    </row>
    <row r="115" spans="1:43" ht="16.2" customHeight="1">
      <c r="A115" s="258" t="s">
        <v>55</v>
      </c>
      <c r="B115" s="259"/>
      <c r="C115" s="259"/>
      <c r="D115" s="259"/>
      <c r="E115" s="259"/>
      <c r="F115" s="360"/>
      <c r="G115" s="416">
        <f>G114+G113+G112</f>
        <v>6.8</v>
      </c>
      <c r="H115" s="418"/>
      <c r="I115" s="416">
        <f>I114+I113+I112</f>
        <v>8.4</v>
      </c>
      <c r="J115" s="417"/>
      <c r="K115" s="418"/>
      <c r="L115" s="416">
        <f>L114+L113+L112</f>
        <v>59.4</v>
      </c>
      <c r="M115" s="418"/>
      <c r="N115" s="124"/>
      <c r="O115" s="364">
        <f>N114+N113+N112</f>
        <v>338.7</v>
      </c>
      <c r="P115" s="365"/>
      <c r="Q115" s="363">
        <f>Q114+Q113+Q112</f>
        <v>0.1</v>
      </c>
      <c r="R115" s="365"/>
      <c r="S115" s="363">
        <f>S114+S113+S112</f>
        <v>0.28000000000000003</v>
      </c>
      <c r="T115" s="365"/>
      <c r="U115" s="363">
        <f>U114+U113+U112</f>
        <v>10.6</v>
      </c>
      <c r="V115" s="365"/>
      <c r="W115" s="125">
        <f>W114+W113+W112</f>
        <v>0.02</v>
      </c>
      <c r="X115" s="126"/>
      <c r="Y115" s="235">
        <f>Y114+Y113+Y112</f>
        <v>0.2</v>
      </c>
      <c r="Z115" s="238"/>
      <c r="AA115" s="238"/>
      <c r="AB115" s="237"/>
      <c r="AC115" s="363">
        <f>AC114+AC113+AC112</f>
        <v>271.39999999999998</v>
      </c>
      <c r="AD115" s="365"/>
      <c r="AE115" s="363">
        <f>AE114+AE113+AE112</f>
        <v>210.7</v>
      </c>
      <c r="AF115" s="365"/>
      <c r="AG115" s="363">
        <f>AG114+AG113+AG112</f>
        <v>0</v>
      </c>
      <c r="AH115" s="364"/>
      <c r="AI115" s="365"/>
      <c r="AJ115" s="235">
        <f>AJ114+AJ113+AJ112</f>
        <v>0</v>
      </c>
      <c r="AK115" s="237"/>
      <c r="AL115" s="101">
        <f>AL114+AL113+AL112</f>
        <v>300.89999999999998</v>
      </c>
      <c r="AM115" s="102">
        <f>AM114+AM113+AM112</f>
        <v>0</v>
      </c>
      <c r="AN115" s="101">
        <f>AN114+AN112</f>
        <v>5.2</v>
      </c>
      <c r="AO115" s="363">
        <f>AO114+AO113+AO112</f>
        <v>0.5</v>
      </c>
      <c r="AP115" s="365"/>
      <c r="AQ115" s="8"/>
    </row>
    <row r="116" spans="1:43" ht="14.4" customHeight="1">
      <c r="A116" s="697" t="s">
        <v>10</v>
      </c>
      <c r="B116" s="698"/>
      <c r="C116" s="698"/>
      <c r="D116" s="698"/>
      <c r="E116" s="698"/>
      <c r="F116" s="699"/>
      <c r="G116" s="414">
        <f>G115+G110</f>
        <v>77.98</v>
      </c>
      <c r="H116" s="415"/>
      <c r="I116" s="414">
        <f>I115+I109+I100</f>
        <v>67.06</v>
      </c>
      <c r="J116" s="353"/>
      <c r="K116" s="415"/>
      <c r="L116" s="414">
        <f>L115+L110</f>
        <v>345.09</v>
      </c>
      <c r="M116" s="415"/>
      <c r="N116" s="124"/>
      <c r="O116" s="364">
        <f>O115+N110</f>
        <v>2001.11</v>
      </c>
      <c r="P116" s="365"/>
      <c r="Q116" s="363">
        <f>Q110</f>
        <v>1.17</v>
      </c>
      <c r="R116" s="365"/>
      <c r="S116" s="363">
        <f>S115+S110</f>
        <v>1.1299999999999999</v>
      </c>
      <c r="T116" s="365"/>
      <c r="U116" s="363">
        <f>U115+U110</f>
        <v>51.59</v>
      </c>
      <c r="V116" s="365"/>
      <c r="W116" s="363">
        <f>W115+W110</f>
        <v>0.16</v>
      </c>
      <c r="X116" s="365"/>
      <c r="Y116" s="363">
        <f>Y115+Y110</f>
        <v>0.26</v>
      </c>
      <c r="Z116" s="364"/>
      <c r="AA116" s="364"/>
      <c r="AB116" s="365"/>
      <c r="AC116" s="363">
        <f>AC115+AC110</f>
        <v>666.45</v>
      </c>
      <c r="AD116" s="365"/>
      <c r="AE116" s="363">
        <f>AE115+AE110</f>
        <v>922.41000000000008</v>
      </c>
      <c r="AF116" s="365"/>
      <c r="AG116" s="363">
        <f>AG115+AG110</f>
        <v>40.4</v>
      </c>
      <c r="AH116" s="364"/>
      <c r="AI116" s="365"/>
      <c r="AJ116" s="127"/>
      <c r="AK116" s="128">
        <f>AJ115+AJ110</f>
        <v>0.93</v>
      </c>
      <c r="AL116" s="101">
        <f>AL115+AL110</f>
        <v>967.84</v>
      </c>
      <c r="AM116" s="102">
        <f>AM115+AM110</f>
        <v>0.62</v>
      </c>
      <c r="AN116" s="101">
        <f>AN115+AN110</f>
        <v>270.26</v>
      </c>
      <c r="AO116" s="125"/>
      <c r="AP116" s="126">
        <f>AO115</f>
        <v>0.5</v>
      </c>
      <c r="AQ116" s="8"/>
    </row>
    <row r="117" spans="1:43" ht="42.75" customHeight="1">
      <c r="A117" s="693" t="s">
        <v>56</v>
      </c>
      <c r="B117" s="693"/>
      <c r="C117" s="693"/>
      <c r="D117" s="693"/>
      <c r="E117" s="693"/>
      <c r="F117" s="693"/>
      <c r="G117" s="693"/>
      <c r="H117" s="693"/>
      <c r="I117" s="693" t="s">
        <v>57</v>
      </c>
      <c r="J117" s="693"/>
      <c r="K117" s="693"/>
      <c r="L117" s="693"/>
      <c r="M117" s="693"/>
      <c r="N117" s="694" t="s">
        <v>110</v>
      </c>
      <c r="O117" s="617"/>
      <c r="P117" s="617"/>
      <c r="Q117" s="617"/>
      <c r="R117" s="617"/>
      <c r="S117" s="617"/>
      <c r="T117" s="617"/>
      <c r="U117" s="617"/>
      <c r="V117" s="617"/>
      <c r="W117" s="617"/>
      <c r="X117" s="617"/>
      <c r="Y117" s="617"/>
      <c r="Z117" s="617"/>
      <c r="AA117" s="617"/>
      <c r="AB117" s="617"/>
      <c r="AC117" s="617"/>
      <c r="AD117" s="617"/>
      <c r="AE117" s="617"/>
      <c r="AF117" s="617"/>
      <c r="AG117" s="617"/>
      <c r="AH117" s="617"/>
      <c r="AI117" s="617"/>
      <c r="AJ117" s="617"/>
      <c r="AK117" s="617"/>
      <c r="AL117" s="617"/>
      <c r="AM117" s="617"/>
      <c r="AN117" s="617"/>
      <c r="AO117" s="617"/>
      <c r="AP117" s="617"/>
      <c r="AQ117" s="617"/>
    </row>
    <row r="118" spans="1:43" ht="10.95" customHeight="1">
      <c r="A118" s="457" t="s">
        <v>82</v>
      </c>
      <c r="B118" s="619" t="s">
        <v>83</v>
      </c>
      <c r="C118" s="620"/>
      <c r="D118" s="621"/>
      <c r="E118" s="465" t="s">
        <v>84</v>
      </c>
      <c r="F118" s="466"/>
      <c r="G118" s="469" t="s">
        <v>85</v>
      </c>
      <c r="H118" s="470"/>
      <c r="I118" s="470"/>
      <c r="J118" s="470"/>
      <c r="K118" s="470"/>
      <c r="L118" s="470"/>
      <c r="M118" s="471"/>
      <c r="N118" s="472" t="s">
        <v>86</v>
      </c>
      <c r="O118" s="473"/>
      <c r="P118" s="474"/>
      <c r="Q118" s="303" t="s">
        <v>87</v>
      </c>
      <c r="R118" s="304"/>
      <c r="S118" s="304"/>
      <c r="T118" s="304"/>
      <c r="U118" s="304"/>
      <c r="V118" s="304"/>
      <c r="W118" s="304"/>
      <c r="X118" s="304"/>
      <c r="Y118" s="304"/>
      <c r="Z118" s="304"/>
      <c r="AA118" s="304"/>
      <c r="AB118" s="486"/>
      <c r="AC118" s="303" t="s">
        <v>88</v>
      </c>
      <c r="AD118" s="304"/>
      <c r="AE118" s="304"/>
      <c r="AF118" s="304"/>
      <c r="AG118" s="304"/>
      <c r="AH118" s="304"/>
      <c r="AI118" s="304"/>
      <c r="AJ118" s="304"/>
      <c r="AK118" s="304"/>
      <c r="AL118" s="304"/>
      <c r="AM118" s="304"/>
      <c r="AN118" s="304"/>
      <c r="AO118" s="304"/>
      <c r="AP118" s="486"/>
      <c r="AQ118" s="56"/>
    </row>
    <row r="119" spans="1:43" ht="26.4" customHeight="1">
      <c r="A119" s="458"/>
      <c r="B119" s="622"/>
      <c r="C119" s="623"/>
      <c r="D119" s="624"/>
      <c r="E119" s="467"/>
      <c r="F119" s="468"/>
      <c r="G119" s="487" t="s">
        <v>89</v>
      </c>
      <c r="H119" s="488"/>
      <c r="I119" s="495" t="s">
        <v>90</v>
      </c>
      <c r="J119" s="700"/>
      <c r="K119" s="496"/>
      <c r="L119" s="487" t="s">
        <v>91</v>
      </c>
      <c r="M119" s="488"/>
      <c r="N119" s="475"/>
      <c r="O119" s="476"/>
      <c r="P119" s="477"/>
      <c r="Q119" s="487" t="s">
        <v>92</v>
      </c>
      <c r="R119" s="488"/>
      <c r="S119" s="489" t="s">
        <v>93</v>
      </c>
      <c r="T119" s="421"/>
      <c r="U119" s="487" t="s">
        <v>94</v>
      </c>
      <c r="V119" s="488"/>
      <c r="W119" s="487" t="s">
        <v>95</v>
      </c>
      <c r="X119" s="488"/>
      <c r="Y119" s="487" t="s">
        <v>96</v>
      </c>
      <c r="Z119" s="492"/>
      <c r="AA119" s="492"/>
      <c r="AB119" s="488"/>
      <c r="AC119" s="487" t="s">
        <v>97</v>
      </c>
      <c r="AD119" s="488"/>
      <c r="AE119" s="487" t="s">
        <v>98</v>
      </c>
      <c r="AF119" s="488"/>
      <c r="AG119" s="487" t="s">
        <v>99</v>
      </c>
      <c r="AH119" s="492"/>
      <c r="AI119" s="488"/>
      <c r="AJ119" s="493" t="s">
        <v>100</v>
      </c>
      <c r="AK119" s="494"/>
      <c r="AL119" s="33" t="s">
        <v>101</v>
      </c>
      <c r="AM119" s="33" t="s">
        <v>102</v>
      </c>
      <c r="AN119" s="33" t="s">
        <v>103</v>
      </c>
      <c r="AO119" s="495" t="s">
        <v>104</v>
      </c>
      <c r="AP119" s="496"/>
      <c r="AQ119" s="57"/>
    </row>
    <row r="120" spans="1:43" ht="10.95" customHeight="1">
      <c r="A120" s="34">
        <v>1</v>
      </c>
      <c r="B120" s="346">
        <v>2</v>
      </c>
      <c r="C120" s="348"/>
      <c r="D120" s="347"/>
      <c r="E120" s="506">
        <v>3</v>
      </c>
      <c r="F120" s="508"/>
      <c r="G120" s="346">
        <v>4</v>
      </c>
      <c r="H120" s="347"/>
      <c r="I120" s="509">
        <v>5</v>
      </c>
      <c r="J120" s="872"/>
      <c r="K120" s="510"/>
      <c r="L120" s="346">
        <v>6</v>
      </c>
      <c r="M120" s="347"/>
      <c r="N120" s="346">
        <v>7</v>
      </c>
      <c r="O120" s="348"/>
      <c r="P120" s="347"/>
      <c r="Q120" s="346">
        <v>8</v>
      </c>
      <c r="R120" s="347"/>
      <c r="S120" s="346">
        <v>9</v>
      </c>
      <c r="T120" s="421"/>
      <c r="U120" s="346">
        <v>10</v>
      </c>
      <c r="V120" s="347"/>
      <c r="W120" s="346">
        <v>11</v>
      </c>
      <c r="X120" s="347"/>
      <c r="Y120" s="346">
        <v>12</v>
      </c>
      <c r="Z120" s="348"/>
      <c r="AA120" s="348"/>
      <c r="AB120" s="347"/>
      <c r="AC120" s="346">
        <v>13</v>
      </c>
      <c r="AD120" s="347"/>
      <c r="AE120" s="346">
        <v>14</v>
      </c>
      <c r="AF120" s="347"/>
      <c r="AG120" s="346">
        <v>15</v>
      </c>
      <c r="AH120" s="348"/>
      <c r="AI120" s="347"/>
      <c r="AJ120" s="509">
        <v>16</v>
      </c>
      <c r="AK120" s="510"/>
      <c r="AL120" s="34">
        <v>17</v>
      </c>
      <c r="AM120" s="35">
        <v>18</v>
      </c>
      <c r="AN120" s="34">
        <v>19</v>
      </c>
      <c r="AO120" s="511">
        <v>20</v>
      </c>
      <c r="AP120" s="512"/>
      <c r="AQ120" s="56"/>
    </row>
    <row r="121" spans="1:43" ht="10.95" customHeight="1">
      <c r="A121" s="664" t="s">
        <v>39</v>
      </c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5"/>
      <c r="X121" s="665"/>
      <c r="Y121" s="665"/>
      <c r="Z121" s="665"/>
      <c r="AA121" s="665"/>
      <c r="AB121" s="665"/>
      <c r="AC121" s="665"/>
      <c r="AD121" s="665"/>
      <c r="AE121" s="665"/>
      <c r="AF121" s="665"/>
      <c r="AG121" s="665"/>
      <c r="AH121" s="665"/>
      <c r="AI121" s="665"/>
      <c r="AJ121" s="665"/>
      <c r="AK121" s="665"/>
      <c r="AL121" s="665"/>
      <c r="AM121" s="665"/>
      <c r="AN121" s="665"/>
      <c r="AO121" s="665"/>
      <c r="AP121" s="666"/>
      <c r="AQ121" s="56"/>
    </row>
    <row r="122" spans="1:43" ht="13.95" customHeight="1">
      <c r="A122" s="11">
        <v>338</v>
      </c>
      <c r="B122" s="357" t="s">
        <v>8</v>
      </c>
      <c r="C122" s="446"/>
      <c r="D122" s="358"/>
      <c r="E122" s="437">
        <v>100</v>
      </c>
      <c r="F122" s="438"/>
      <c r="G122" s="293">
        <v>1.5</v>
      </c>
      <c r="H122" s="294"/>
      <c r="I122" s="293">
        <v>0.5</v>
      </c>
      <c r="J122" s="309"/>
      <c r="K122" s="294"/>
      <c r="L122" s="293">
        <v>21</v>
      </c>
      <c r="M122" s="294"/>
      <c r="N122" s="293">
        <v>96</v>
      </c>
      <c r="O122" s="309"/>
      <c r="P122" s="294"/>
      <c r="Q122" s="293">
        <v>0.04</v>
      </c>
      <c r="R122" s="294"/>
      <c r="S122" s="317">
        <v>0.05</v>
      </c>
      <c r="T122" s="236"/>
      <c r="U122" s="293">
        <v>10</v>
      </c>
      <c r="V122" s="294"/>
      <c r="W122" s="317">
        <v>0.12</v>
      </c>
      <c r="X122" s="318"/>
      <c r="Y122" s="293">
        <v>0</v>
      </c>
      <c r="Z122" s="309"/>
      <c r="AA122" s="309"/>
      <c r="AB122" s="294"/>
      <c r="AC122" s="293">
        <v>8</v>
      </c>
      <c r="AD122" s="294"/>
      <c r="AE122" s="293">
        <v>28</v>
      </c>
      <c r="AF122" s="294"/>
      <c r="AG122" s="293">
        <v>0.22</v>
      </c>
      <c r="AH122" s="309"/>
      <c r="AI122" s="294"/>
      <c r="AJ122" s="293">
        <v>0.1</v>
      </c>
      <c r="AK122" s="294"/>
      <c r="AL122" s="65">
        <v>225</v>
      </c>
      <c r="AM122" s="66">
        <v>0.05</v>
      </c>
      <c r="AN122" s="65">
        <v>42</v>
      </c>
      <c r="AO122" s="293">
        <v>0.6</v>
      </c>
      <c r="AP122" s="294"/>
      <c r="AQ122" s="57"/>
    </row>
    <row r="123" spans="1:43" ht="10.95" customHeight="1">
      <c r="A123" s="38">
        <v>307</v>
      </c>
      <c r="B123" s="242" t="s">
        <v>66</v>
      </c>
      <c r="C123" s="701"/>
      <c r="D123" s="702"/>
      <c r="E123" s="346">
        <v>200</v>
      </c>
      <c r="F123" s="347"/>
      <c r="G123" s="504">
        <v>17.12</v>
      </c>
      <c r="H123" s="505"/>
      <c r="I123" s="343">
        <v>22.8</v>
      </c>
      <c r="J123" s="331"/>
      <c r="K123" s="344"/>
      <c r="L123" s="343">
        <v>4.5</v>
      </c>
      <c r="M123" s="344"/>
      <c r="N123" s="343">
        <v>290</v>
      </c>
      <c r="O123" s="331"/>
      <c r="P123" s="344"/>
      <c r="Q123" s="343">
        <v>0.09</v>
      </c>
      <c r="R123" s="344"/>
      <c r="S123" s="343">
        <v>0.56999999999999995</v>
      </c>
      <c r="T123" s="345"/>
      <c r="U123" s="343">
        <v>0.52</v>
      </c>
      <c r="V123" s="344"/>
      <c r="W123" s="343">
        <v>0.03</v>
      </c>
      <c r="X123" s="344"/>
      <c r="Y123" s="338">
        <v>0.25</v>
      </c>
      <c r="Z123" s="342"/>
      <c r="AA123" s="342"/>
      <c r="AB123" s="339"/>
      <c r="AC123" s="343">
        <v>131.69999999999999</v>
      </c>
      <c r="AD123" s="344"/>
      <c r="AE123" s="343">
        <v>169.7</v>
      </c>
      <c r="AF123" s="344"/>
      <c r="AG123" s="343">
        <v>0.08</v>
      </c>
      <c r="AH123" s="331"/>
      <c r="AI123" s="344"/>
      <c r="AJ123" s="343">
        <v>0.04</v>
      </c>
      <c r="AK123" s="345"/>
      <c r="AL123" s="4">
        <v>27.5</v>
      </c>
      <c r="AM123" s="39">
        <v>0.28000000000000003</v>
      </c>
      <c r="AN123" s="1">
        <v>22.84</v>
      </c>
      <c r="AO123" s="343">
        <v>0.25</v>
      </c>
      <c r="AP123" s="344"/>
      <c r="AQ123" s="56"/>
    </row>
    <row r="124" spans="1:43" ht="10.95" customHeight="1">
      <c r="A124" s="1">
        <v>693.08</v>
      </c>
      <c r="B124" s="521" t="s">
        <v>4</v>
      </c>
      <c r="C124" s="522"/>
      <c r="D124" s="523"/>
      <c r="E124" s="346">
        <v>200</v>
      </c>
      <c r="F124" s="347"/>
      <c r="G124" s="343">
        <v>4.68</v>
      </c>
      <c r="H124" s="344"/>
      <c r="I124" s="343">
        <v>5.15</v>
      </c>
      <c r="J124" s="331"/>
      <c r="K124" s="344"/>
      <c r="L124" s="343">
        <v>22.58</v>
      </c>
      <c r="M124" s="344"/>
      <c r="N124" s="340">
        <v>151.5</v>
      </c>
      <c r="O124" s="333"/>
      <c r="P124" s="341"/>
      <c r="Q124" s="343">
        <v>0.06</v>
      </c>
      <c r="R124" s="344"/>
      <c r="S124" s="343">
        <v>0.23</v>
      </c>
      <c r="T124" s="345"/>
      <c r="U124" s="343">
        <v>1.95</v>
      </c>
      <c r="V124" s="344"/>
      <c r="W124" s="499">
        <v>0.05</v>
      </c>
      <c r="X124" s="501"/>
      <c r="Y124" s="343">
        <v>0.05</v>
      </c>
      <c r="Z124" s="331"/>
      <c r="AA124" s="331"/>
      <c r="AB124" s="344"/>
      <c r="AC124" s="340">
        <v>152.19999999999999</v>
      </c>
      <c r="AD124" s="341"/>
      <c r="AE124" s="340">
        <v>124.5</v>
      </c>
      <c r="AF124" s="341"/>
      <c r="AG124" s="340">
        <v>0</v>
      </c>
      <c r="AH124" s="333"/>
      <c r="AI124" s="341"/>
      <c r="AJ124" s="340">
        <v>0</v>
      </c>
      <c r="AK124" s="345"/>
      <c r="AL124" s="36">
        <v>149.6</v>
      </c>
      <c r="AM124" s="37">
        <v>0.19</v>
      </c>
      <c r="AN124" s="36">
        <v>21.3</v>
      </c>
      <c r="AO124" s="343">
        <v>0.4</v>
      </c>
      <c r="AP124" s="344"/>
      <c r="AQ124" s="56"/>
    </row>
    <row r="125" spans="1:43" ht="10.95" customHeight="1">
      <c r="A125" s="39" t="s">
        <v>1</v>
      </c>
      <c r="B125" s="521" t="s">
        <v>2</v>
      </c>
      <c r="C125" s="522"/>
      <c r="D125" s="523"/>
      <c r="E125" s="346">
        <v>80</v>
      </c>
      <c r="F125" s="347"/>
      <c r="G125" s="343">
        <v>6.08</v>
      </c>
      <c r="H125" s="344"/>
      <c r="I125" s="343">
        <v>2.2599999999999998</v>
      </c>
      <c r="J125" s="331"/>
      <c r="K125" s="344"/>
      <c r="L125" s="343">
        <v>23.6</v>
      </c>
      <c r="M125" s="344"/>
      <c r="N125" s="340">
        <v>209</v>
      </c>
      <c r="O125" s="333"/>
      <c r="P125" s="341"/>
      <c r="Q125" s="343">
        <v>0.16</v>
      </c>
      <c r="R125" s="344"/>
      <c r="S125" s="343">
        <v>0.05</v>
      </c>
      <c r="T125" s="345"/>
      <c r="U125" s="343">
        <v>0</v>
      </c>
      <c r="V125" s="344"/>
      <c r="W125" s="340">
        <v>0</v>
      </c>
      <c r="X125" s="341"/>
      <c r="Y125" s="516">
        <v>0</v>
      </c>
      <c r="Z125" s="517"/>
      <c r="AA125" s="517"/>
      <c r="AB125" s="518"/>
      <c r="AC125" s="340">
        <v>19</v>
      </c>
      <c r="AD125" s="341"/>
      <c r="AE125" s="516">
        <v>85</v>
      </c>
      <c r="AF125" s="518"/>
      <c r="AG125" s="340">
        <v>0.13</v>
      </c>
      <c r="AH125" s="333"/>
      <c r="AI125" s="341"/>
      <c r="AJ125" s="519">
        <v>2.5999999999999999E-2</v>
      </c>
      <c r="AK125" s="520"/>
      <c r="AL125" s="36">
        <v>92</v>
      </c>
      <c r="AM125" s="37">
        <v>0</v>
      </c>
      <c r="AN125" s="36">
        <v>13.7</v>
      </c>
      <c r="AO125" s="504">
        <v>1.2</v>
      </c>
      <c r="AP125" s="505"/>
      <c r="AQ125" s="56"/>
    </row>
    <row r="126" spans="1:43" ht="14.4" customHeight="1">
      <c r="A126" s="40"/>
      <c r="B126" s="14" t="s">
        <v>175</v>
      </c>
      <c r="C126" s="41"/>
      <c r="D126" s="41"/>
      <c r="E126" s="42"/>
      <c r="F126" s="43"/>
      <c r="G126" s="329">
        <f>G125+G124+G123+G122</f>
        <v>29.380000000000003</v>
      </c>
      <c r="H126" s="330"/>
      <c r="I126" s="329">
        <f>I125+I124+I123+I122</f>
        <v>30.71</v>
      </c>
      <c r="J126" s="331"/>
      <c r="K126" s="330"/>
      <c r="L126" s="329">
        <f>L125+L124+L123+L122</f>
        <v>71.680000000000007</v>
      </c>
      <c r="M126" s="330"/>
      <c r="N126" s="332">
        <f>N125+N124+N123+N122</f>
        <v>746.5</v>
      </c>
      <c r="O126" s="333"/>
      <c r="P126" s="334"/>
      <c r="Q126" s="329">
        <f>Q125+Q124+Q123+Q122</f>
        <v>0.35</v>
      </c>
      <c r="R126" s="330"/>
      <c r="S126" s="329">
        <f>S125+S124+S123+S122</f>
        <v>0.9</v>
      </c>
      <c r="T126" s="330"/>
      <c r="U126" s="329">
        <f>U125+U124+U123+U122</f>
        <v>12.469999999999999</v>
      </c>
      <c r="V126" s="330"/>
      <c r="W126" s="329">
        <f>W125+W124+W123+W122</f>
        <v>0.2</v>
      </c>
      <c r="X126" s="330"/>
      <c r="Y126" s="332">
        <f>Y125+Y124+Y123+Y122</f>
        <v>0.3</v>
      </c>
      <c r="Z126" s="333"/>
      <c r="AA126" s="333"/>
      <c r="AB126" s="334"/>
      <c r="AC126" s="332">
        <f>AC125+AC124+AC123+AC122</f>
        <v>310.89999999999998</v>
      </c>
      <c r="AD126" s="334"/>
      <c r="AE126" s="332">
        <f>AE125+AE124+AE123+AE122</f>
        <v>407.2</v>
      </c>
      <c r="AF126" s="334"/>
      <c r="AG126" s="332">
        <f>AG125+AG124+AG123+AG122</f>
        <v>0.43000000000000005</v>
      </c>
      <c r="AH126" s="333"/>
      <c r="AI126" s="334"/>
      <c r="AJ126" s="332">
        <f>AJ125+AJ124+AJ123+AJ122</f>
        <v>0.16600000000000001</v>
      </c>
      <c r="AK126" s="334"/>
      <c r="AL126" s="44">
        <f>AL125+AL124+AL123+AL122</f>
        <v>494.1</v>
      </c>
      <c r="AM126" s="45">
        <f>AM125+AM124+AM123+AM122</f>
        <v>0.52</v>
      </c>
      <c r="AN126" s="146">
        <f>AN125+AN124+AN123+AN122</f>
        <v>99.84</v>
      </c>
      <c r="AO126" s="329">
        <f>AO125+AO123+AO124+AO122</f>
        <v>2.4500000000000002</v>
      </c>
      <c r="AP126" s="330"/>
      <c r="AQ126" s="147"/>
    </row>
    <row r="127" spans="1:43" ht="15.6" customHeight="1">
      <c r="A127" s="703" t="s">
        <v>158</v>
      </c>
      <c r="B127" s="589"/>
      <c r="C127" s="589"/>
      <c r="D127" s="589"/>
      <c r="E127" s="589"/>
      <c r="F127" s="589"/>
      <c r="G127" s="589"/>
      <c r="H127" s="589"/>
      <c r="I127" s="589"/>
      <c r="J127" s="589"/>
      <c r="K127" s="589"/>
      <c r="L127" s="589"/>
      <c r="M127" s="589"/>
      <c r="N127" s="589"/>
      <c r="O127" s="589"/>
      <c r="P127" s="589"/>
      <c r="Q127" s="589"/>
      <c r="R127" s="589"/>
      <c r="S127" s="589"/>
      <c r="T127" s="589"/>
      <c r="U127" s="589"/>
      <c r="V127" s="589"/>
      <c r="W127" s="589"/>
      <c r="X127" s="589"/>
      <c r="Y127" s="589"/>
      <c r="Z127" s="589"/>
      <c r="AA127" s="589"/>
      <c r="AB127" s="589"/>
      <c r="AC127" s="589"/>
      <c r="AD127" s="589"/>
      <c r="AE127" s="589"/>
      <c r="AF127" s="589"/>
      <c r="AG127" s="589"/>
      <c r="AH127" s="589"/>
      <c r="AI127" s="589"/>
      <c r="AJ127" s="589"/>
      <c r="AK127" s="589"/>
      <c r="AL127" s="589"/>
      <c r="AM127" s="589"/>
      <c r="AN127" s="589"/>
      <c r="AO127" s="589"/>
      <c r="AP127" s="704"/>
      <c r="AQ127" s="46"/>
    </row>
    <row r="128" spans="1:43" ht="22.8" customHeight="1">
      <c r="A128" s="163">
        <v>45</v>
      </c>
      <c r="B128" s="705" t="s">
        <v>176</v>
      </c>
      <c r="C128" s="706"/>
      <c r="D128" s="707"/>
      <c r="E128" s="708">
        <v>100</v>
      </c>
      <c r="F128" s="709"/>
      <c r="G128" s="710">
        <v>1.65</v>
      </c>
      <c r="H128" s="711"/>
      <c r="I128" s="710">
        <v>7</v>
      </c>
      <c r="J128" s="712"/>
      <c r="K128" s="711"/>
      <c r="L128" s="713">
        <v>4.9000000000000004</v>
      </c>
      <c r="M128" s="714"/>
      <c r="N128" s="713">
        <v>90.7</v>
      </c>
      <c r="O128" s="715"/>
      <c r="P128" s="714"/>
      <c r="Q128" s="716">
        <v>0.03</v>
      </c>
      <c r="R128" s="717"/>
      <c r="S128" s="716">
        <v>0.04</v>
      </c>
      <c r="T128" s="718"/>
      <c r="U128" s="716">
        <v>25.6</v>
      </c>
      <c r="V128" s="717"/>
      <c r="W128" s="719">
        <v>0</v>
      </c>
      <c r="X128" s="720"/>
      <c r="Y128" s="721">
        <v>0</v>
      </c>
      <c r="Z128" s="722"/>
      <c r="AA128" s="722"/>
      <c r="AB128" s="723"/>
      <c r="AC128" s="724">
        <v>46.5</v>
      </c>
      <c r="AD128" s="725"/>
      <c r="AE128" s="724">
        <v>33.6</v>
      </c>
      <c r="AF128" s="725"/>
      <c r="AG128" s="724">
        <v>0</v>
      </c>
      <c r="AH128" s="726"/>
      <c r="AI128" s="725"/>
      <c r="AJ128" s="719">
        <v>0</v>
      </c>
      <c r="AK128" s="720"/>
      <c r="AL128" s="164">
        <v>0</v>
      </c>
      <c r="AM128" s="165">
        <v>0</v>
      </c>
      <c r="AN128" s="166">
        <v>18.899999999999999</v>
      </c>
      <c r="AO128" s="877">
        <v>0.5</v>
      </c>
      <c r="AP128" s="878"/>
      <c r="AQ128" s="56"/>
    </row>
    <row r="129" spans="1:43" ht="22.8" customHeight="1">
      <c r="A129" s="16">
        <v>52</v>
      </c>
      <c r="B129" s="873" t="s">
        <v>177</v>
      </c>
      <c r="C129" s="243"/>
      <c r="D129" s="244"/>
      <c r="E129" s="310">
        <v>100</v>
      </c>
      <c r="F129" s="312"/>
      <c r="G129" s="504">
        <v>1.4</v>
      </c>
      <c r="H129" s="505"/>
      <c r="I129" s="504">
        <v>2.6</v>
      </c>
      <c r="J129" s="539"/>
      <c r="K129" s="505"/>
      <c r="L129" s="343">
        <v>8.5500000000000007</v>
      </c>
      <c r="M129" s="344"/>
      <c r="N129" s="343">
        <v>63.3</v>
      </c>
      <c r="O129" s="331"/>
      <c r="P129" s="344"/>
      <c r="Q129" s="338">
        <v>1.2999999999999999E-2</v>
      </c>
      <c r="R129" s="339"/>
      <c r="S129" s="338">
        <v>1.6E-2</v>
      </c>
      <c r="T129" s="345"/>
      <c r="U129" s="343">
        <v>9.5</v>
      </c>
      <c r="V129" s="344"/>
      <c r="W129" s="338">
        <v>1.6E-2</v>
      </c>
      <c r="X129" s="339"/>
      <c r="Y129" s="346">
        <v>0</v>
      </c>
      <c r="Z129" s="348"/>
      <c r="AA129" s="348"/>
      <c r="AB129" s="347"/>
      <c r="AC129" s="343">
        <v>36.380000000000003</v>
      </c>
      <c r="AD129" s="344"/>
      <c r="AE129" s="343">
        <v>41.1</v>
      </c>
      <c r="AF129" s="344"/>
      <c r="AG129" s="343">
        <v>0</v>
      </c>
      <c r="AH129" s="331"/>
      <c r="AI129" s="344"/>
      <c r="AJ129" s="338">
        <v>6.6000000000000003E-2</v>
      </c>
      <c r="AK129" s="339"/>
      <c r="AL129" s="1">
        <v>55.6</v>
      </c>
      <c r="AM129" s="37">
        <v>1.6E-2</v>
      </c>
      <c r="AN129" s="1">
        <v>21.13</v>
      </c>
      <c r="AO129" s="343">
        <v>1.33</v>
      </c>
      <c r="AP129" s="344"/>
      <c r="AQ129" s="57"/>
    </row>
    <row r="130" spans="1:43" ht="15" customHeight="1">
      <c r="A130" s="1">
        <v>102</v>
      </c>
      <c r="B130" s="521" t="s">
        <v>63</v>
      </c>
      <c r="C130" s="243"/>
      <c r="D130" s="244"/>
      <c r="E130" s="727">
        <v>250</v>
      </c>
      <c r="F130" s="728"/>
      <c r="G130" s="504">
        <v>7.9</v>
      </c>
      <c r="H130" s="505"/>
      <c r="I130" s="504">
        <v>8.4</v>
      </c>
      <c r="J130" s="539"/>
      <c r="K130" s="505"/>
      <c r="L130" s="343">
        <v>28</v>
      </c>
      <c r="M130" s="344"/>
      <c r="N130" s="343">
        <v>187</v>
      </c>
      <c r="O130" s="331"/>
      <c r="P130" s="344"/>
      <c r="Q130" s="343">
        <v>0.28000000000000003</v>
      </c>
      <c r="R130" s="344"/>
      <c r="S130" s="343">
        <v>0.1</v>
      </c>
      <c r="T130" s="345"/>
      <c r="U130" s="343">
        <v>4</v>
      </c>
      <c r="V130" s="344"/>
      <c r="W130" s="338">
        <v>0</v>
      </c>
      <c r="X130" s="339"/>
      <c r="Y130" s="343">
        <v>0.13</v>
      </c>
      <c r="Z130" s="331"/>
      <c r="AA130" s="331"/>
      <c r="AB130" s="344"/>
      <c r="AC130" s="343">
        <v>43</v>
      </c>
      <c r="AD130" s="344"/>
      <c r="AE130" s="343">
        <v>209.15</v>
      </c>
      <c r="AF130" s="344"/>
      <c r="AG130" s="343">
        <v>0</v>
      </c>
      <c r="AH130" s="331"/>
      <c r="AI130" s="344"/>
      <c r="AJ130" s="343">
        <v>0</v>
      </c>
      <c r="AK130" s="344"/>
      <c r="AL130" s="1">
        <v>133.75</v>
      </c>
      <c r="AM130" s="37">
        <v>0</v>
      </c>
      <c r="AN130" s="1">
        <v>29.62</v>
      </c>
      <c r="AO130" s="343">
        <v>2.5</v>
      </c>
      <c r="AP130" s="344"/>
      <c r="AQ130" s="57"/>
    </row>
    <row r="131" spans="1:43" ht="13.2" customHeight="1">
      <c r="A131" s="1">
        <v>255</v>
      </c>
      <c r="B131" s="521" t="s">
        <v>64</v>
      </c>
      <c r="C131" s="243"/>
      <c r="D131" s="47"/>
      <c r="E131" s="310">
        <v>100</v>
      </c>
      <c r="F131" s="312"/>
      <c r="G131" s="504">
        <v>19.05</v>
      </c>
      <c r="H131" s="505"/>
      <c r="I131" s="504">
        <v>11.83</v>
      </c>
      <c r="J131" s="539"/>
      <c r="K131" s="505"/>
      <c r="L131" s="343">
        <v>7.18</v>
      </c>
      <c r="M131" s="344"/>
      <c r="N131" s="340">
        <v>211.28</v>
      </c>
      <c r="O131" s="333"/>
      <c r="P131" s="341"/>
      <c r="Q131" s="343">
        <v>0.24</v>
      </c>
      <c r="R131" s="344"/>
      <c r="S131" s="343">
        <v>1.94</v>
      </c>
      <c r="T131" s="345"/>
      <c r="U131" s="343">
        <v>14.86</v>
      </c>
      <c r="V131" s="344"/>
      <c r="W131" s="338">
        <v>6.0000000000000001E-3</v>
      </c>
      <c r="X131" s="339"/>
      <c r="Y131" s="874">
        <v>0.01</v>
      </c>
      <c r="Z131" s="875"/>
      <c r="AA131" s="875"/>
      <c r="AB131" s="876"/>
      <c r="AC131" s="343">
        <v>15.22</v>
      </c>
      <c r="AD131" s="344"/>
      <c r="AE131" s="343">
        <v>310.64</v>
      </c>
      <c r="AF131" s="344"/>
      <c r="AG131" s="338">
        <v>0.22</v>
      </c>
      <c r="AH131" s="342"/>
      <c r="AI131" s="339"/>
      <c r="AJ131" s="338">
        <v>0.04</v>
      </c>
      <c r="AK131" s="339"/>
      <c r="AL131" s="1">
        <v>270.37</v>
      </c>
      <c r="AM131" s="37">
        <v>6.0000000000000001E-3</v>
      </c>
      <c r="AN131" s="36">
        <v>18.690000000000001</v>
      </c>
      <c r="AO131" s="343">
        <v>6.72</v>
      </c>
      <c r="AP131" s="344"/>
      <c r="AQ131" s="57"/>
    </row>
    <row r="132" spans="1:43" ht="13.2" customHeight="1">
      <c r="A132" s="1">
        <v>202</v>
      </c>
      <c r="B132" s="320" t="s">
        <v>178</v>
      </c>
      <c r="C132" s="321"/>
      <c r="D132" s="322"/>
      <c r="E132" s="346">
        <v>180</v>
      </c>
      <c r="F132" s="347"/>
      <c r="G132" s="343">
        <v>6.84</v>
      </c>
      <c r="H132" s="344"/>
      <c r="I132" s="343">
        <v>6.4</v>
      </c>
      <c r="J132" s="331"/>
      <c r="K132" s="344"/>
      <c r="L132" s="343">
        <v>43.74</v>
      </c>
      <c r="M132" s="344"/>
      <c r="N132" s="343">
        <v>227.9</v>
      </c>
      <c r="O132" s="331"/>
      <c r="P132" s="344"/>
      <c r="Q132" s="338">
        <v>0.108</v>
      </c>
      <c r="R132" s="339"/>
      <c r="S132" s="338">
        <v>3.5999999999999997E-2</v>
      </c>
      <c r="T132" s="421"/>
      <c r="U132" s="340">
        <v>0</v>
      </c>
      <c r="V132" s="341"/>
      <c r="W132" s="338">
        <v>3.5999999999999997E-2</v>
      </c>
      <c r="X132" s="339"/>
      <c r="Y132" s="338">
        <v>4.8000000000000001E-2</v>
      </c>
      <c r="Z132" s="342"/>
      <c r="AA132" s="342"/>
      <c r="AB132" s="339"/>
      <c r="AC132" s="343">
        <v>15.96</v>
      </c>
      <c r="AD132" s="344"/>
      <c r="AE132" s="343">
        <v>55.45</v>
      </c>
      <c r="AF132" s="344"/>
      <c r="AG132" s="338">
        <v>1.2E-2</v>
      </c>
      <c r="AH132" s="342"/>
      <c r="AI132" s="339"/>
      <c r="AJ132" s="338">
        <v>3.5999999999999997E-2</v>
      </c>
      <c r="AK132" s="339"/>
      <c r="AL132" s="1">
        <v>112.63</v>
      </c>
      <c r="AM132" s="1">
        <v>0.96</v>
      </c>
      <c r="AN132" s="1">
        <v>10.16</v>
      </c>
      <c r="AO132" s="338">
        <v>0.10299999999999999</v>
      </c>
      <c r="AP132" s="339"/>
      <c r="AQ132" s="57"/>
    </row>
    <row r="133" spans="1:43" ht="11.4" customHeight="1">
      <c r="A133" s="23">
        <v>375.01</v>
      </c>
      <c r="B133" s="242" t="s">
        <v>40</v>
      </c>
      <c r="C133" s="243"/>
      <c r="D133" s="244"/>
      <c r="E133" s="310">
        <v>200</v>
      </c>
      <c r="F133" s="312"/>
      <c r="G133" s="307">
        <v>0.24</v>
      </c>
      <c r="H133" s="308"/>
      <c r="I133" s="307">
        <v>0.06</v>
      </c>
      <c r="J133" s="353"/>
      <c r="K133" s="308"/>
      <c r="L133" s="307">
        <v>15.22</v>
      </c>
      <c r="M133" s="308"/>
      <c r="N133" s="313">
        <v>58.6</v>
      </c>
      <c r="O133" s="240"/>
      <c r="P133" s="314"/>
      <c r="Q133" s="307">
        <v>0.06</v>
      </c>
      <c r="R133" s="308"/>
      <c r="S133" s="307">
        <v>0.01</v>
      </c>
      <c r="T133" s="345"/>
      <c r="U133" s="313">
        <v>1.7</v>
      </c>
      <c r="V133" s="314"/>
      <c r="W133" s="310">
        <v>0</v>
      </c>
      <c r="X133" s="312"/>
      <c r="Y133" s="310">
        <v>0</v>
      </c>
      <c r="Z133" s="311"/>
      <c r="AA133" s="311"/>
      <c r="AB133" s="312"/>
      <c r="AC133" s="307">
        <v>8.0500000000000007</v>
      </c>
      <c r="AD133" s="308"/>
      <c r="AE133" s="307">
        <v>9.7799999999999994</v>
      </c>
      <c r="AF133" s="308"/>
      <c r="AG133" s="307">
        <v>0.1</v>
      </c>
      <c r="AH133" s="353"/>
      <c r="AI133" s="308"/>
      <c r="AJ133" s="307">
        <v>0.02</v>
      </c>
      <c r="AK133" s="308"/>
      <c r="AL133" s="23">
        <v>31.77</v>
      </c>
      <c r="AM133" s="48">
        <v>0</v>
      </c>
      <c r="AN133" s="23">
        <v>5.24</v>
      </c>
      <c r="AO133" s="307">
        <v>0.87</v>
      </c>
      <c r="AP133" s="308"/>
      <c r="AQ133" s="56"/>
    </row>
    <row r="134" spans="1:43" ht="10.95" customHeight="1">
      <c r="A134" s="1">
        <v>5.08</v>
      </c>
      <c r="B134" s="242" t="s">
        <v>105</v>
      </c>
      <c r="C134" s="243"/>
      <c r="D134" s="244"/>
      <c r="E134" s="310">
        <v>70</v>
      </c>
      <c r="F134" s="312"/>
      <c r="G134" s="504">
        <v>1.84</v>
      </c>
      <c r="H134" s="505"/>
      <c r="I134" s="504">
        <v>0.33</v>
      </c>
      <c r="J134" s="539"/>
      <c r="K134" s="505"/>
      <c r="L134" s="340">
        <v>23.9</v>
      </c>
      <c r="M134" s="341"/>
      <c r="N134" s="340">
        <v>126.7</v>
      </c>
      <c r="O134" s="333"/>
      <c r="P134" s="341"/>
      <c r="Q134" s="343">
        <v>0.12</v>
      </c>
      <c r="R134" s="344"/>
      <c r="S134" s="343">
        <v>0.06</v>
      </c>
      <c r="T134" s="345"/>
      <c r="U134" s="346">
        <v>0</v>
      </c>
      <c r="V134" s="347"/>
      <c r="W134" s="346">
        <v>0</v>
      </c>
      <c r="X134" s="347"/>
      <c r="Y134" s="346">
        <v>0</v>
      </c>
      <c r="Z134" s="348"/>
      <c r="AA134" s="348"/>
      <c r="AB134" s="347"/>
      <c r="AC134" s="340">
        <v>24.5</v>
      </c>
      <c r="AD134" s="341"/>
      <c r="AE134" s="340">
        <v>110.6</v>
      </c>
      <c r="AF134" s="341"/>
      <c r="AG134" s="338">
        <v>1.6E-2</v>
      </c>
      <c r="AH134" s="342"/>
      <c r="AI134" s="339"/>
      <c r="AJ134" s="340">
        <v>0</v>
      </c>
      <c r="AK134" s="341"/>
      <c r="AL134" s="36">
        <v>17.100000000000001</v>
      </c>
      <c r="AM134" s="39">
        <v>0.03</v>
      </c>
      <c r="AN134" s="36">
        <v>32.9</v>
      </c>
      <c r="AO134" s="343">
        <v>1.33</v>
      </c>
      <c r="AP134" s="344"/>
      <c r="AQ134" s="56"/>
    </row>
    <row r="135" spans="1:43" ht="12" customHeight="1">
      <c r="A135" s="49">
        <v>5.01</v>
      </c>
      <c r="B135" s="242" t="s">
        <v>106</v>
      </c>
      <c r="C135" s="243"/>
      <c r="D135" s="244"/>
      <c r="E135" s="310">
        <v>50</v>
      </c>
      <c r="F135" s="312"/>
      <c r="G135" s="504">
        <v>3.8</v>
      </c>
      <c r="H135" s="505"/>
      <c r="I135" s="504">
        <v>0.4</v>
      </c>
      <c r="J135" s="539"/>
      <c r="K135" s="505"/>
      <c r="L135" s="340">
        <v>24.3</v>
      </c>
      <c r="M135" s="341"/>
      <c r="N135" s="340">
        <v>117.5</v>
      </c>
      <c r="O135" s="333"/>
      <c r="P135" s="341"/>
      <c r="Q135" s="343">
        <v>0.06</v>
      </c>
      <c r="R135" s="344"/>
      <c r="S135" s="343">
        <v>0.02</v>
      </c>
      <c r="T135" s="345"/>
      <c r="U135" s="346">
        <v>1</v>
      </c>
      <c r="V135" s="347"/>
      <c r="W135" s="346">
        <v>0</v>
      </c>
      <c r="X135" s="347"/>
      <c r="Y135" s="346">
        <v>0</v>
      </c>
      <c r="Z135" s="348"/>
      <c r="AA135" s="348"/>
      <c r="AB135" s="347"/>
      <c r="AC135" s="340">
        <v>10</v>
      </c>
      <c r="AD135" s="341"/>
      <c r="AE135" s="340">
        <v>32.5</v>
      </c>
      <c r="AF135" s="341"/>
      <c r="AG135" s="338">
        <v>0.73</v>
      </c>
      <c r="AH135" s="342"/>
      <c r="AI135" s="339"/>
      <c r="AJ135" s="340">
        <v>0</v>
      </c>
      <c r="AK135" s="341"/>
      <c r="AL135" s="36">
        <v>6.5</v>
      </c>
      <c r="AM135" s="39">
        <v>0</v>
      </c>
      <c r="AN135" s="36">
        <v>0</v>
      </c>
      <c r="AO135" s="343">
        <v>0.44</v>
      </c>
      <c r="AP135" s="344"/>
      <c r="AQ135" s="56"/>
    </row>
    <row r="136" spans="1:43" ht="10.95" customHeight="1">
      <c r="A136" s="242" t="s">
        <v>107</v>
      </c>
      <c r="B136" s="243"/>
      <c r="C136" s="243"/>
      <c r="D136" s="243"/>
      <c r="E136" s="243"/>
      <c r="F136" s="244"/>
      <c r="G136" s="504">
        <f>G135+G134+G133+G132+G131+G130+G128</f>
        <v>41.32</v>
      </c>
      <c r="H136" s="505"/>
      <c r="I136" s="504">
        <f>I135+I134+I133+I132+I131+I130+I128</f>
        <v>34.42</v>
      </c>
      <c r="J136" s="539"/>
      <c r="K136" s="505"/>
      <c r="L136" s="343">
        <v>143.96</v>
      </c>
      <c r="M136" s="344"/>
      <c r="N136" s="343">
        <f>N135+N134+N133+N132+N131+N130+N128</f>
        <v>1019.6800000000001</v>
      </c>
      <c r="O136" s="331"/>
      <c r="P136" s="344"/>
      <c r="Q136" s="343">
        <v>1.0900000000000001</v>
      </c>
      <c r="R136" s="344"/>
      <c r="S136" s="343">
        <v>1.03</v>
      </c>
      <c r="T136" s="345"/>
      <c r="U136" s="343">
        <v>45.98</v>
      </c>
      <c r="V136" s="344"/>
      <c r="W136" s="343">
        <v>7.0000000000000007E-2</v>
      </c>
      <c r="X136" s="344"/>
      <c r="Y136" s="343">
        <v>0.11</v>
      </c>
      <c r="Z136" s="331"/>
      <c r="AA136" s="331"/>
      <c r="AB136" s="344"/>
      <c r="AC136" s="343">
        <v>199.89</v>
      </c>
      <c r="AD136" s="344"/>
      <c r="AE136" s="343">
        <v>592.26</v>
      </c>
      <c r="AF136" s="344"/>
      <c r="AG136" s="343">
        <v>0.94</v>
      </c>
      <c r="AH136" s="331"/>
      <c r="AI136" s="344"/>
      <c r="AJ136" s="343">
        <v>0.32</v>
      </c>
      <c r="AK136" s="344"/>
      <c r="AL136" s="1">
        <v>345.06</v>
      </c>
      <c r="AM136" s="39">
        <v>0.16</v>
      </c>
      <c r="AN136" s="1">
        <v>151.82</v>
      </c>
      <c r="AO136" s="343">
        <v>6.85</v>
      </c>
      <c r="AP136" s="344"/>
      <c r="AQ136" s="56"/>
    </row>
    <row r="137" spans="1:43" ht="10.95" customHeight="1">
      <c r="A137" s="242" t="s">
        <v>134</v>
      </c>
      <c r="B137" s="243"/>
      <c r="C137" s="243"/>
      <c r="D137" s="243"/>
      <c r="E137" s="243"/>
      <c r="F137" s="244"/>
      <c r="G137" s="349">
        <v>39.200000000000003</v>
      </c>
      <c r="H137" s="351"/>
      <c r="I137" s="349">
        <f>I135+I134+I133+I132+I131+I130+I129</f>
        <v>30.020000000000003</v>
      </c>
      <c r="J137" s="350"/>
      <c r="K137" s="351"/>
      <c r="L137" s="340">
        <v>144.4</v>
      </c>
      <c r="M137" s="341"/>
      <c r="N137" s="340">
        <f>N135+N134+N133+N132+N131+N130+N129</f>
        <v>992.28</v>
      </c>
      <c r="O137" s="333"/>
      <c r="P137" s="341"/>
      <c r="Q137" s="340">
        <v>1.1000000000000001</v>
      </c>
      <c r="R137" s="341"/>
      <c r="S137" s="340">
        <v>1</v>
      </c>
      <c r="T137" s="345"/>
      <c r="U137" s="340">
        <v>43.9</v>
      </c>
      <c r="V137" s="341"/>
      <c r="W137" s="340">
        <v>0</v>
      </c>
      <c r="X137" s="341"/>
      <c r="Y137" s="340">
        <v>0.1</v>
      </c>
      <c r="Z137" s="333"/>
      <c r="AA137" s="333"/>
      <c r="AB137" s="341"/>
      <c r="AC137" s="340">
        <v>198.3</v>
      </c>
      <c r="AD137" s="341"/>
      <c r="AE137" s="340">
        <v>597.4</v>
      </c>
      <c r="AF137" s="341"/>
      <c r="AG137" s="340">
        <v>0.9</v>
      </c>
      <c r="AH137" s="333"/>
      <c r="AI137" s="341"/>
      <c r="AJ137" s="340">
        <v>0.3</v>
      </c>
      <c r="AK137" s="341"/>
      <c r="AL137" s="36">
        <v>358.7</v>
      </c>
      <c r="AM137" s="78">
        <v>0.1</v>
      </c>
      <c r="AN137" s="36">
        <v>148.5</v>
      </c>
      <c r="AO137" s="340">
        <v>7.2</v>
      </c>
      <c r="AP137" s="341"/>
      <c r="AQ137" s="56"/>
    </row>
    <row r="138" spans="1:43" ht="10.95" customHeight="1">
      <c r="A138" s="242" t="s">
        <v>108</v>
      </c>
      <c r="B138" s="243"/>
      <c r="C138" s="243"/>
      <c r="D138" s="243"/>
      <c r="E138" s="243"/>
      <c r="F138" s="244"/>
      <c r="G138" s="504">
        <f>G136+G126</f>
        <v>70.7</v>
      </c>
      <c r="H138" s="505"/>
      <c r="I138" s="504">
        <f>I136+I126</f>
        <v>65.13</v>
      </c>
      <c r="J138" s="539"/>
      <c r="K138" s="505"/>
      <c r="L138" s="343">
        <v>226.01</v>
      </c>
      <c r="M138" s="344"/>
      <c r="N138" s="343">
        <f>N136+N126</f>
        <v>1766.18</v>
      </c>
      <c r="O138" s="331"/>
      <c r="P138" s="344"/>
      <c r="Q138" s="343">
        <v>1.5</v>
      </c>
      <c r="R138" s="344"/>
      <c r="S138" s="343">
        <v>2.06</v>
      </c>
      <c r="T138" s="345"/>
      <c r="U138" s="343">
        <v>63.47</v>
      </c>
      <c r="V138" s="344"/>
      <c r="W138" s="343">
        <v>0.38</v>
      </c>
      <c r="X138" s="344"/>
      <c r="Y138" s="343">
        <v>2.5099999999999998</v>
      </c>
      <c r="Z138" s="331"/>
      <c r="AA138" s="331"/>
      <c r="AB138" s="344"/>
      <c r="AC138" s="343">
        <v>685.3</v>
      </c>
      <c r="AD138" s="344"/>
      <c r="AE138" s="343">
        <v>1154.8599999999999</v>
      </c>
      <c r="AF138" s="344"/>
      <c r="AG138" s="343">
        <v>1.75</v>
      </c>
      <c r="AH138" s="331"/>
      <c r="AI138" s="344"/>
      <c r="AJ138" s="343">
        <v>0.36</v>
      </c>
      <c r="AK138" s="344"/>
      <c r="AL138" s="1">
        <v>1059.42</v>
      </c>
      <c r="AM138" s="39">
        <v>0.46</v>
      </c>
      <c r="AN138" s="1">
        <v>232.95</v>
      </c>
      <c r="AO138" s="343">
        <v>11.25</v>
      </c>
      <c r="AP138" s="344"/>
      <c r="AQ138" s="56"/>
    </row>
    <row r="139" spans="1:43" ht="11.7" customHeight="1">
      <c r="A139" s="242" t="s">
        <v>109</v>
      </c>
      <c r="B139" s="243"/>
      <c r="C139" s="243"/>
      <c r="D139" s="243"/>
      <c r="E139" s="243"/>
      <c r="F139" s="244"/>
      <c r="G139" s="504">
        <f>G137+G126</f>
        <v>68.580000000000013</v>
      </c>
      <c r="H139" s="505"/>
      <c r="I139" s="504">
        <f>I137+I126</f>
        <v>60.730000000000004</v>
      </c>
      <c r="J139" s="539"/>
      <c r="K139" s="505"/>
      <c r="L139" s="343">
        <v>226.45</v>
      </c>
      <c r="M139" s="344"/>
      <c r="N139" s="340">
        <f>N137+N126</f>
        <v>1738.78</v>
      </c>
      <c r="O139" s="333"/>
      <c r="P139" s="341"/>
      <c r="Q139" s="343">
        <v>1.47</v>
      </c>
      <c r="R139" s="344"/>
      <c r="S139" s="343">
        <v>2.04</v>
      </c>
      <c r="T139" s="345"/>
      <c r="U139" s="343">
        <v>61.34</v>
      </c>
      <c r="V139" s="344"/>
      <c r="W139" s="343">
        <v>0.35</v>
      </c>
      <c r="X139" s="344"/>
      <c r="Y139" s="343">
        <v>2.5099999999999998</v>
      </c>
      <c r="Z139" s="331"/>
      <c r="AA139" s="331"/>
      <c r="AB139" s="344"/>
      <c r="AC139" s="343">
        <v>683.68</v>
      </c>
      <c r="AD139" s="344"/>
      <c r="AE139" s="343">
        <v>1159.96</v>
      </c>
      <c r="AF139" s="344"/>
      <c r="AG139" s="343">
        <v>1.75</v>
      </c>
      <c r="AH139" s="331"/>
      <c r="AI139" s="344"/>
      <c r="AJ139" s="343">
        <v>0.36</v>
      </c>
      <c r="AK139" s="344"/>
      <c r="AL139" s="1">
        <v>1073.0899999999999</v>
      </c>
      <c r="AM139" s="39">
        <v>0.45</v>
      </c>
      <c r="AN139" s="1">
        <v>229.58</v>
      </c>
      <c r="AO139" s="343">
        <v>11.6</v>
      </c>
      <c r="AP139" s="344"/>
      <c r="AQ139" s="56"/>
    </row>
    <row r="140" spans="1:43" ht="11.7" customHeight="1">
      <c r="A140" s="285" t="s">
        <v>5</v>
      </c>
      <c r="B140" s="285"/>
      <c r="C140" s="285"/>
      <c r="D140" s="285"/>
      <c r="E140" s="285"/>
      <c r="F140" s="285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</row>
    <row r="141" spans="1:43" ht="11.7" customHeight="1">
      <c r="A141" s="160" t="s">
        <v>52</v>
      </c>
      <c r="B141" s="562" t="s">
        <v>218</v>
      </c>
      <c r="C141" s="563"/>
      <c r="D141" s="564"/>
      <c r="E141" s="435">
        <v>50</v>
      </c>
      <c r="F141" s="730"/>
      <c r="G141" s="729">
        <v>4</v>
      </c>
      <c r="H141" s="440"/>
      <c r="I141" s="561">
        <v>8.5</v>
      </c>
      <c r="J141" s="324"/>
      <c r="K141" s="325"/>
      <c r="L141" s="323">
        <v>35</v>
      </c>
      <c r="M141" s="325"/>
      <c r="N141" s="323">
        <v>225</v>
      </c>
      <c r="O141" s="324"/>
      <c r="P141" s="325"/>
      <c r="Q141" s="323">
        <v>0.02</v>
      </c>
      <c r="R141" s="325"/>
      <c r="S141" s="323">
        <v>0.01</v>
      </c>
      <c r="T141" s="325"/>
      <c r="U141" s="323">
        <v>0</v>
      </c>
      <c r="V141" s="325"/>
      <c r="W141" s="323">
        <v>0</v>
      </c>
      <c r="X141" s="325"/>
      <c r="Y141" s="323">
        <v>0</v>
      </c>
      <c r="Z141" s="324"/>
      <c r="AA141" s="324"/>
      <c r="AB141" s="325"/>
      <c r="AC141" s="323">
        <v>8.1999999999999993</v>
      </c>
      <c r="AD141" s="325"/>
      <c r="AE141" s="323">
        <v>17.399999999999999</v>
      </c>
      <c r="AF141" s="325"/>
      <c r="AG141" s="323">
        <v>0</v>
      </c>
      <c r="AH141" s="324"/>
      <c r="AI141" s="325"/>
      <c r="AJ141" s="323">
        <v>0</v>
      </c>
      <c r="AK141" s="325"/>
      <c r="AL141" s="161">
        <v>0.17</v>
      </c>
      <c r="AM141" s="162">
        <v>0</v>
      </c>
      <c r="AN141" s="161">
        <v>3</v>
      </c>
      <c r="AO141" s="323">
        <v>0.2</v>
      </c>
      <c r="AP141" s="325"/>
      <c r="AQ141" s="56"/>
    </row>
    <row r="142" spans="1:43" ht="11.7" customHeight="1">
      <c r="A142" s="17">
        <v>407</v>
      </c>
      <c r="B142" s="677" t="s">
        <v>7</v>
      </c>
      <c r="C142" s="555"/>
      <c r="D142" s="556"/>
      <c r="E142" s="727">
        <v>200</v>
      </c>
      <c r="F142" s="731"/>
      <c r="G142" s="329">
        <v>0.2</v>
      </c>
      <c r="H142" s="330"/>
      <c r="I142" s="329">
        <v>0.26</v>
      </c>
      <c r="J142" s="331"/>
      <c r="K142" s="330"/>
      <c r="L142" s="329">
        <v>22.2</v>
      </c>
      <c r="M142" s="330"/>
      <c r="N142" s="332">
        <v>86.4</v>
      </c>
      <c r="O142" s="333"/>
      <c r="P142" s="334"/>
      <c r="Q142" s="329">
        <v>0.02</v>
      </c>
      <c r="R142" s="330"/>
      <c r="S142" s="329">
        <v>0.1</v>
      </c>
      <c r="T142" s="330"/>
      <c r="U142" s="329">
        <v>4.8</v>
      </c>
      <c r="V142" s="330"/>
      <c r="W142" s="329">
        <v>0</v>
      </c>
      <c r="X142" s="330"/>
      <c r="Y142" s="329">
        <v>0</v>
      </c>
      <c r="Z142" s="331"/>
      <c r="AA142" s="331"/>
      <c r="AB142" s="330"/>
      <c r="AC142" s="329">
        <v>14</v>
      </c>
      <c r="AD142" s="330"/>
      <c r="AE142" s="329">
        <v>28.7</v>
      </c>
      <c r="AF142" s="330"/>
      <c r="AG142" s="329">
        <v>0.1</v>
      </c>
      <c r="AH142" s="331"/>
      <c r="AI142" s="331"/>
      <c r="AJ142" s="330"/>
      <c r="AK142" s="51">
        <v>0.2</v>
      </c>
      <c r="AL142" s="15">
        <v>202</v>
      </c>
      <c r="AM142" s="52">
        <v>0</v>
      </c>
      <c r="AN142" s="15">
        <v>10</v>
      </c>
      <c r="AO142" s="335">
        <v>0.24</v>
      </c>
      <c r="AP142" s="337"/>
      <c r="AQ142" s="56"/>
    </row>
    <row r="143" spans="1:43" ht="11.7" customHeight="1">
      <c r="A143" s="140">
        <v>338</v>
      </c>
      <c r="B143" s="271" t="s">
        <v>0</v>
      </c>
      <c r="C143" s="272"/>
      <c r="D143" s="273"/>
      <c r="E143" s="274">
        <v>100</v>
      </c>
      <c r="F143" s="275"/>
      <c r="G143" s="276">
        <v>0.4</v>
      </c>
      <c r="H143" s="277"/>
      <c r="I143" s="278">
        <v>0.4</v>
      </c>
      <c r="J143" s="279"/>
      <c r="K143" s="280"/>
      <c r="L143" s="278">
        <v>10</v>
      </c>
      <c r="M143" s="280"/>
      <c r="N143" s="274">
        <v>42.7</v>
      </c>
      <c r="O143" s="275"/>
      <c r="P143" s="277"/>
      <c r="Q143" s="274">
        <v>0.04</v>
      </c>
      <c r="R143" s="277"/>
      <c r="S143" s="281">
        <v>0.02</v>
      </c>
      <c r="T143" s="282"/>
      <c r="U143" s="274">
        <v>10</v>
      </c>
      <c r="V143" s="277"/>
      <c r="W143" s="274">
        <v>0</v>
      </c>
      <c r="X143" s="277"/>
      <c r="Y143" s="274">
        <v>0.2</v>
      </c>
      <c r="Z143" s="275"/>
      <c r="AA143" s="275"/>
      <c r="AB143" s="277"/>
      <c r="AC143" s="274">
        <v>16</v>
      </c>
      <c r="AD143" s="277"/>
      <c r="AE143" s="278">
        <v>11</v>
      </c>
      <c r="AF143" s="280"/>
      <c r="AG143" s="274">
        <v>0</v>
      </c>
      <c r="AH143" s="275"/>
      <c r="AI143" s="277"/>
      <c r="AJ143" s="283">
        <v>0</v>
      </c>
      <c r="AK143" s="284"/>
      <c r="AL143" s="140">
        <v>1.7</v>
      </c>
      <c r="AM143" s="25">
        <f>AM142+AM141</f>
        <v>0</v>
      </c>
      <c r="AN143" s="140">
        <v>5</v>
      </c>
      <c r="AO143" s="274">
        <v>0.12</v>
      </c>
      <c r="AP143" s="277"/>
      <c r="AQ143" s="205"/>
    </row>
    <row r="144" spans="1:43" ht="11.7" customHeight="1">
      <c r="A144" s="50"/>
      <c r="B144" s="50" t="s">
        <v>67</v>
      </c>
      <c r="C144" s="50"/>
      <c r="D144" s="50"/>
      <c r="E144" s="50"/>
      <c r="F144" s="50"/>
      <c r="G144" s="329">
        <f>G143+G142+G141</f>
        <v>4.5999999999999996</v>
      </c>
      <c r="H144" s="330"/>
      <c r="I144" s="329">
        <f>I143+I142+I141</f>
        <v>9.16</v>
      </c>
      <c r="J144" s="331"/>
      <c r="K144" s="330"/>
      <c r="L144" s="329">
        <f>L143+L142+L141</f>
        <v>67.2</v>
      </c>
      <c r="M144" s="330"/>
      <c r="N144" s="332">
        <f>N143+N142+N141</f>
        <v>354.1</v>
      </c>
      <c r="O144" s="333"/>
      <c r="P144" s="334"/>
      <c r="Q144" s="329">
        <f>Q143+Q142+Q141</f>
        <v>0.08</v>
      </c>
      <c r="R144" s="330"/>
      <c r="S144" s="329">
        <f>S143+S142+S141</f>
        <v>0.13</v>
      </c>
      <c r="T144" s="330"/>
      <c r="U144" s="329">
        <f>U143+U142+U141</f>
        <v>14.8</v>
      </c>
      <c r="V144" s="330"/>
      <c r="W144" s="329">
        <f>W143+W142+W141</f>
        <v>0</v>
      </c>
      <c r="X144" s="330"/>
      <c r="Y144" s="329">
        <f>Y143+Y142+Y141</f>
        <v>0.2</v>
      </c>
      <c r="Z144" s="331"/>
      <c r="AA144" s="331"/>
      <c r="AB144" s="330"/>
      <c r="AC144" s="329">
        <f>AC143+AC142+AC141</f>
        <v>38.200000000000003</v>
      </c>
      <c r="AD144" s="330"/>
      <c r="AE144" s="329">
        <f>AE143+AE142+AE141</f>
        <v>57.1</v>
      </c>
      <c r="AF144" s="330"/>
      <c r="AG144" s="329">
        <f>AG143+AG142+AG141</f>
        <v>0.1</v>
      </c>
      <c r="AH144" s="331"/>
      <c r="AI144" s="331"/>
      <c r="AJ144" s="330"/>
      <c r="AK144" s="51">
        <f>AK142+AJ141</f>
        <v>0.2</v>
      </c>
      <c r="AL144" s="15">
        <f>AL142+AL143+AL141</f>
        <v>203.86999999999998</v>
      </c>
      <c r="AM144" s="52">
        <f>AM143+AM142+AM141</f>
        <v>0</v>
      </c>
      <c r="AN144" s="15">
        <f>AN143+AN142+AN141</f>
        <v>18</v>
      </c>
      <c r="AO144" s="335">
        <f>AO143+AO142+AO141</f>
        <v>0.56000000000000005</v>
      </c>
      <c r="AP144" s="337"/>
      <c r="AQ144" s="56"/>
    </row>
    <row r="145" spans="1:47" ht="11.7" customHeight="1">
      <c r="A145" s="50"/>
      <c r="B145" s="50" t="s">
        <v>10</v>
      </c>
      <c r="C145" s="50"/>
      <c r="D145" s="50"/>
      <c r="E145" s="50"/>
      <c r="F145" s="50"/>
      <c r="G145" s="329">
        <f>G144+G138</f>
        <v>75.3</v>
      </c>
      <c r="H145" s="330"/>
      <c r="I145" s="329">
        <f>I144+I138</f>
        <v>74.289999999999992</v>
      </c>
      <c r="J145" s="331"/>
      <c r="K145" s="330"/>
      <c r="L145" s="329">
        <f>L144+L136</f>
        <v>211.16000000000003</v>
      </c>
      <c r="M145" s="330"/>
      <c r="N145" s="332">
        <f>N144+N138</f>
        <v>2120.2800000000002</v>
      </c>
      <c r="O145" s="333"/>
      <c r="P145" s="334"/>
      <c r="Q145" s="329">
        <f>Q144+Q138</f>
        <v>1.58</v>
      </c>
      <c r="R145" s="330"/>
      <c r="S145" s="329">
        <f>S144+S138</f>
        <v>2.19</v>
      </c>
      <c r="T145" s="330"/>
      <c r="U145" s="329">
        <f>U144+U138</f>
        <v>78.27</v>
      </c>
      <c r="V145" s="330"/>
      <c r="W145" s="329">
        <f>W144+W138</f>
        <v>0.38</v>
      </c>
      <c r="X145" s="330"/>
      <c r="Y145" s="329">
        <f>Y144+Y138</f>
        <v>2.71</v>
      </c>
      <c r="Z145" s="331"/>
      <c r="AA145" s="331"/>
      <c r="AB145" s="330"/>
      <c r="AC145" s="329">
        <f>AC144+AC138</f>
        <v>723.5</v>
      </c>
      <c r="AD145" s="330"/>
      <c r="AE145" s="329">
        <f>AE144+AE138</f>
        <v>1211.9599999999998</v>
      </c>
      <c r="AF145" s="330"/>
      <c r="AG145" s="329">
        <f>AG144+AG138</f>
        <v>1.85</v>
      </c>
      <c r="AH145" s="331"/>
      <c r="AI145" s="331"/>
      <c r="AJ145" s="330"/>
      <c r="AK145" s="51">
        <f>AK144+AJ139</f>
        <v>0.56000000000000005</v>
      </c>
      <c r="AL145" s="15">
        <f>AL144+AL138</f>
        <v>1263.29</v>
      </c>
      <c r="AM145" s="52">
        <f>AM144+AM138</f>
        <v>0.46</v>
      </c>
      <c r="AN145" s="15">
        <f>AN144+AN138</f>
        <v>250.95</v>
      </c>
      <c r="AO145" s="335">
        <f>AO144+AO138</f>
        <v>11.81</v>
      </c>
      <c r="AP145" s="337"/>
      <c r="AQ145" s="56"/>
    </row>
    <row r="146" spans="1:47" ht="11.7" customHeight="1">
      <c r="A146" s="50"/>
      <c r="B146" s="243" t="s">
        <v>68</v>
      </c>
      <c r="C146" s="243"/>
      <c r="D146" s="50"/>
      <c r="E146" s="50"/>
      <c r="F146" s="50"/>
      <c r="G146" s="900">
        <f>G144+G139</f>
        <v>73.180000000000007</v>
      </c>
      <c r="H146" s="901"/>
      <c r="I146" s="884">
        <f>I144+I139</f>
        <v>69.89</v>
      </c>
      <c r="J146" s="907"/>
      <c r="K146" s="885"/>
      <c r="L146" s="884">
        <f>L144+L137</f>
        <v>211.60000000000002</v>
      </c>
      <c r="M146" s="885"/>
      <c r="N146" s="903">
        <f>N144+N139</f>
        <v>2092.88</v>
      </c>
      <c r="O146" s="559"/>
      <c r="P146" s="904"/>
      <c r="Q146" s="884">
        <f>Q144+Q139</f>
        <v>1.55</v>
      </c>
      <c r="R146" s="885"/>
      <c r="S146" s="884">
        <f>S144+S139</f>
        <v>2.17</v>
      </c>
      <c r="T146" s="885"/>
      <c r="U146" s="884">
        <f>U144+U139</f>
        <v>76.14</v>
      </c>
      <c r="V146" s="885"/>
      <c r="W146" s="884">
        <f>W144+W139</f>
        <v>0.35</v>
      </c>
      <c r="X146" s="885"/>
      <c r="Y146" s="884">
        <f>Y145</f>
        <v>2.71</v>
      </c>
      <c r="Z146" s="907"/>
      <c r="AA146" s="907"/>
      <c r="AB146" s="885"/>
      <c r="AC146" s="884">
        <f>AC144+AC139</f>
        <v>721.88</v>
      </c>
      <c r="AD146" s="885"/>
      <c r="AE146" s="884">
        <f>AE144+AE139</f>
        <v>1217.06</v>
      </c>
      <c r="AF146" s="885"/>
      <c r="AG146" s="884">
        <f>AG144+AG139</f>
        <v>1.85</v>
      </c>
      <c r="AH146" s="907"/>
      <c r="AI146" s="907"/>
      <c r="AJ146" s="885"/>
      <c r="AK146" s="51">
        <f>AK145</f>
        <v>0.56000000000000005</v>
      </c>
      <c r="AL146" s="15">
        <f>AL144+AL139</f>
        <v>1276.9599999999998</v>
      </c>
      <c r="AM146" s="52">
        <f>AM144+AM139</f>
        <v>0.45</v>
      </c>
      <c r="AN146" s="15">
        <f>AN144+AN139</f>
        <v>247.58</v>
      </c>
      <c r="AO146" s="335">
        <f>AO144+AO139</f>
        <v>12.16</v>
      </c>
      <c r="AP146" s="337"/>
      <c r="AQ146" s="56"/>
    </row>
    <row r="147" spans="1:47" ht="71.25" customHeight="1">
      <c r="A147" s="483"/>
      <c r="B147" s="483"/>
      <c r="C147" s="483"/>
      <c r="D147" s="483"/>
      <c r="E147" s="483"/>
      <c r="F147" s="483"/>
      <c r="G147" s="483"/>
      <c r="H147" s="732" t="s">
        <v>152</v>
      </c>
      <c r="I147" s="733"/>
      <c r="J147" s="733"/>
      <c r="K147" s="733"/>
      <c r="L147" s="733"/>
      <c r="M147" s="733"/>
      <c r="N147" s="733"/>
      <c r="O147" s="733"/>
      <c r="P147" s="733"/>
      <c r="Q147" s="733"/>
      <c r="R147" s="733"/>
      <c r="S147" s="733"/>
      <c r="T147" s="733"/>
      <c r="U147" s="733"/>
      <c r="V147" s="733"/>
      <c r="W147" s="733"/>
      <c r="X147" s="733"/>
      <c r="Y147" s="733"/>
      <c r="Z147" s="733"/>
      <c r="AA147" s="734" t="s">
        <v>69</v>
      </c>
      <c r="AB147" s="734"/>
      <c r="AC147" s="734"/>
      <c r="AD147" s="734"/>
      <c r="AE147" s="734"/>
      <c r="AF147" s="734"/>
      <c r="AG147" s="734"/>
      <c r="AH147" s="734"/>
      <c r="AI147" s="734"/>
      <c r="AJ147" s="734"/>
      <c r="AK147" s="352" t="s">
        <v>59</v>
      </c>
      <c r="AL147" s="352"/>
      <c r="AM147" s="352"/>
      <c r="AN147" s="352"/>
      <c r="AO147" s="352"/>
      <c r="AP147" s="352"/>
      <c r="AQ147" s="352"/>
      <c r="AR147" s="86"/>
      <c r="AS147" s="86"/>
      <c r="AT147" s="86"/>
      <c r="AU147" s="86"/>
    </row>
    <row r="148" spans="1:47" ht="15" customHeight="1">
      <c r="A148" s="457" t="s">
        <v>16</v>
      </c>
      <c r="B148" s="735" t="s">
        <v>17</v>
      </c>
      <c r="C148" s="736"/>
      <c r="D148" s="465" t="s">
        <v>70</v>
      </c>
      <c r="E148" s="466"/>
      <c r="F148" s="661" t="s">
        <v>71</v>
      </c>
      <c r="G148" s="662"/>
      <c r="H148" s="739"/>
      <c r="I148" s="739"/>
      <c r="J148" s="739"/>
      <c r="K148" s="739"/>
      <c r="L148" s="740"/>
      <c r="M148" s="741" t="s">
        <v>72</v>
      </c>
      <c r="N148" s="742"/>
      <c r="O148" s="743"/>
      <c r="P148" s="744" t="s">
        <v>21</v>
      </c>
      <c r="Q148" s="745"/>
      <c r="R148" s="745"/>
      <c r="S148" s="745"/>
      <c r="T148" s="745"/>
      <c r="U148" s="745"/>
      <c r="V148" s="745"/>
      <c r="W148" s="745"/>
      <c r="X148" s="745"/>
      <c r="Y148" s="745"/>
      <c r="Z148" s="745"/>
      <c r="AA148" s="486"/>
      <c r="AB148" s="303" t="s">
        <v>73</v>
      </c>
      <c r="AC148" s="304"/>
      <c r="AD148" s="304"/>
      <c r="AE148" s="304"/>
      <c r="AF148" s="304"/>
      <c r="AG148" s="304"/>
      <c r="AH148" s="304"/>
      <c r="AI148" s="304"/>
      <c r="AJ148" s="304"/>
      <c r="AK148" s="304"/>
      <c r="AL148" s="304"/>
      <c r="AM148" s="304"/>
      <c r="AN148" s="304"/>
      <c r="AO148" s="486"/>
      <c r="AP148" s="746"/>
      <c r="AQ148" s="747"/>
      <c r="AR148" s="86"/>
      <c r="AS148" s="86"/>
      <c r="AT148" s="86"/>
      <c r="AU148" s="86"/>
    </row>
    <row r="149" spans="1:47" ht="33" customHeight="1">
      <c r="A149" s="458"/>
      <c r="B149" s="737"/>
      <c r="C149" s="738"/>
      <c r="D149" s="467"/>
      <c r="E149" s="468"/>
      <c r="F149" s="303" t="s">
        <v>23</v>
      </c>
      <c r="G149" s="486"/>
      <c r="H149" s="625" t="s">
        <v>24</v>
      </c>
      <c r="I149" s="626"/>
      <c r="J149" s="627"/>
      <c r="K149" s="303" t="s">
        <v>25</v>
      </c>
      <c r="L149" s="486"/>
      <c r="M149" s="475"/>
      <c r="N149" s="476"/>
      <c r="O149" s="477"/>
      <c r="P149" s="625" t="s">
        <v>26</v>
      </c>
      <c r="Q149" s="627"/>
      <c r="R149" s="303" t="s">
        <v>27</v>
      </c>
      <c r="S149" s="486"/>
      <c r="T149" s="625" t="s">
        <v>28</v>
      </c>
      <c r="U149" s="627"/>
      <c r="V149" s="469" t="s">
        <v>29</v>
      </c>
      <c r="W149" s="471"/>
      <c r="X149" s="303" t="s">
        <v>30</v>
      </c>
      <c r="Y149" s="304"/>
      <c r="Z149" s="304"/>
      <c r="AA149" s="486"/>
      <c r="AB149" s="303" t="s">
        <v>31</v>
      </c>
      <c r="AC149" s="486"/>
      <c r="AD149" s="303" t="s">
        <v>32</v>
      </c>
      <c r="AE149" s="486"/>
      <c r="AF149" s="661" t="s">
        <v>33</v>
      </c>
      <c r="AG149" s="663"/>
      <c r="AH149" s="625" t="s">
        <v>34</v>
      </c>
      <c r="AI149" s="626"/>
      <c r="AJ149" s="627"/>
      <c r="AK149" s="4" t="s">
        <v>35</v>
      </c>
      <c r="AL149" s="21" t="s">
        <v>36</v>
      </c>
      <c r="AM149" s="4" t="s">
        <v>37</v>
      </c>
      <c r="AN149" s="469" t="s">
        <v>38</v>
      </c>
      <c r="AO149" s="471"/>
      <c r="AP149" s="746"/>
      <c r="AQ149" s="747"/>
      <c r="AR149" s="86"/>
      <c r="AS149" s="86"/>
      <c r="AT149" s="86"/>
      <c r="AU149" s="86"/>
    </row>
    <row r="150" spans="1:47" ht="15" customHeight="1">
      <c r="A150" s="5">
        <v>1</v>
      </c>
      <c r="B150" s="310">
        <v>2</v>
      </c>
      <c r="C150" s="312"/>
      <c r="D150" s="386">
        <v>3</v>
      </c>
      <c r="E150" s="388"/>
      <c r="F150" s="310">
        <v>4</v>
      </c>
      <c r="G150" s="312"/>
      <c r="H150" s="310">
        <v>5</v>
      </c>
      <c r="I150" s="311"/>
      <c r="J150" s="312"/>
      <c r="K150" s="310">
        <v>6</v>
      </c>
      <c r="L150" s="312"/>
      <c r="M150" s="310">
        <v>7</v>
      </c>
      <c r="N150" s="311"/>
      <c r="O150" s="312"/>
      <c r="P150" s="310">
        <v>8</v>
      </c>
      <c r="Q150" s="312"/>
      <c r="R150" s="310">
        <v>9</v>
      </c>
      <c r="S150" s="312"/>
      <c r="T150" s="386">
        <v>10</v>
      </c>
      <c r="U150" s="388"/>
      <c r="V150" s="628">
        <v>11</v>
      </c>
      <c r="W150" s="629"/>
      <c r="X150" s="310">
        <v>12</v>
      </c>
      <c r="Y150" s="311"/>
      <c r="Z150" s="311"/>
      <c r="AA150" s="312"/>
      <c r="AB150" s="310">
        <v>13</v>
      </c>
      <c r="AC150" s="312"/>
      <c r="AD150" s="310">
        <v>14</v>
      </c>
      <c r="AE150" s="312"/>
      <c r="AF150" s="384">
        <v>15</v>
      </c>
      <c r="AG150" s="385"/>
      <c r="AH150" s="386">
        <v>16</v>
      </c>
      <c r="AI150" s="387"/>
      <c r="AJ150" s="388"/>
      <c r="AK150" s="5">
        <v>17</v>
      </c>
      <c r="AL150" s="6">
        <v>18</v>
      </c>
      <c r="AM150" s="5">
        <v>19</v>
      </c>
      <c r="AN150" s="628">
        <v>20</v>
      </c>
      <c r="AO150" s="629"/>
      <c r="AP150" s="748"/>
      <c r="AQ150" s="749"/>
      <c r="AR150" s="86"/>
      <c r="AS150" s="86"/>
      <c r="AT150" s="86"/>
      <c r="AU150" s="86"/>
    </row>
    <row r="151" spans="1:47" ht="18" customHeight="1">
      <c r="A151" s="630" t="s">
        <v>39</v>
      </c>
      <c r="B151" s="631"/>
      <c r="C151" s="631"/>
      <c r="D151" s="631"/>
      <c r="E151" s="631"/>
      <c r="F151" s="631"/>
      <c r="G151" s="631"/>
      <c r="H151" s="631"/>
      <c r="I151" s="631"/>
      <c r="J151" s="631"/>
      <c r="K151" s="631"/>
      <c r="L151" s="631"/>
      <c r="M151" s="631"/>
      <c r="N151" s="631"/>
      <c r="O151" s="631"/>
      <c r="P151" s="631"/>
      <c r="Q151" s="631"/>
      <c r="R151" s="631"/>
      <c r="S151" s="631"/>
      <c r="T151" s="631"/>
      <c r="U151" s="631"/>
      <c r="V151" s="631"/>
      <c r="W151" s="631"/>
      <c r="X151" s="631"/>
      <c r="Y151" s="631"/>
      <c r="Z151" s="631"/>
      <c r="AA151" s="631"/>
      <c r="AB151" s="631"/>
      <c r="AC151" s="631"/>
      <c r="AD151" s="631"/>
      <c r="AE151" s="631"/>
      <c r="AF151" s="631"/>
      <c r="AG151" s="631"/>
      <c r="AH151" s="631"/>
      <c r="AI151" s="631"/>
      <c r="AJ151" s="631"/>
      <c r="AK151" s="631"/>
      <c r="AL151" s="631"/>
      <c r="AM151" s="631"/>
      <c r="AN151" s="631"/>
      <c r="AO151" s="632"/>
      <c r="AP151" s="748"/>
      <c r="AQ151" s="749"/>
      <c r="AR151" s="86"/>
      <c r="AS151" s="86"/>
      <c r="AT151" s="86"/>
      <c r="AU151" s="86"/>
    </row>
    <row r="152" spans="1:47" ht="25.2" customHeight="1">
      <c r="A152" s="23">
        <v>222</v>
      </c>
      <c r="B152" s="242" t="s">
        <v>156</v>
      </c>
      <c r="C152" s="244"/>
      <c r="D152" s="750" t="s">
        <v>185</v>
      </c>
      <c r="E152" s="751"/>
      <c r="F152" s="307">
        <v>26.4</v>
      </c>
      <c r="G152" s="308"/>
      <c r="H152" s="300">
        <v>17.28</v>
      </c>
      <c r="I152" s="301"/>
      <c r="J152" s="302"/>
      <c r="K152" s="313">
        <v>47.18</v>
      </c>
      <c r="L152" s="314"/>
      <c r="M152" s="300">
        <v>460</v>
      </c>
      <c r="N152" s="301"/>
      <c r="O152" s="302"/>
      <c r="P152" s="300">
        <v>0.1113</v>
      </c>
      <c r="Q152" s="302"/>
      <c r="R152" s="307">
        <v>0.28000000000000003</v>
      </c>
      <c r="S152" s="308"/>
      <c r="T152" s="300">
        <v>0.56000000000000005</v>
      </c>
      <c r="U152" s="302"/>
      <c r="V152" s="424">
        <v>0.7</v>
      </c>
      <c r="W152" s="425"/>
      <c r="X152" s="313">
        <v>0</v>
      </c>
      <c r="Y152" s="240"/>
      <c r="Z152" s="240"/>
      <c r="AA152" s="314"/>
      <c r="AB152" s="313">
        <v>297</v>
      </c>
      <c r="AC152" s="314"/>
      <c r="AD152" s="313">
        <v>384.2</v>
      </c>
      <c r="AE152" s="314"/>
      <c r="AF152" s="653">
        <v>0</v>
      </c>
      <c r="AG152" s="654"/>
      <c r="AH152" s="422">
        <v>0</v>
      </c>
      <c r="AI152" s="434"/>
      <c r="AJ152" s="423"/>
      <c r="AK152" s="24">
        <v>0</v>
      </c>
      <c r="AL152" s="25">
        <v>0</v>
      </c>
      <c r="AM152" s="24">
        <v>46.4</v>
      </c>
      <c r="AN152" s="424">
        <v>1.66</v>
      </c>
      <c r="AO152" s="425"/>
      <c r="AP152" s="746"/>
      <c r="AQ152" s="747"/>
      <c r="AR152" s="86"/>
      <c r="AS152" s="86"/>
      <c r="AT152" s="86"/>
      <c r="AU152" s="86"/>
    </row>
    <row r="153" spans="1:47" ht="13.95" customHeight="1">
      <c r="A153" s="23">
        <v>375.01</v>
      </c>
      <c r="B153" s="242" t="s">
        <v>40</v>
      </c>
      <c r="C153" s="244"/>
      <c r="D153" s="384">
        <v>200</v>
      </c>
      <c r="E153" s="385"/>
      <c r="F153" s="307">
        <v>0.24</v>
      </c>
      <c r="G153" s="308"/>
      <c r="H153" s="300">
        <v>0.06</v>
      </c>
      <c r="I153" s="301"/>
      <c r="J153" s="302"/>
      <c r="K153" s="307">
        <v>15.22</v>
      </c>
      <c r="L153" s="308"/>
      <c r="M153" s="307">
        <v>58.58</v>
      </c>
      <c r="N153" s="353"/>
      <c r="O153" s="308"/>
      <c r="P153" s="307">
        <v>0.06</v>
      </c>
      <c r="Q153" s="308"/>
      <c r="R153" s="307">
        <v>0.01</v>
      </c>
      <c r="S153" s="308"/>
      <c r="T153" s="313">
        <v>1.7</v>
      </c>
      <c r="U153" s="314"/>
      <c r="V153" s="310">
        <v>0</v>
      </c>
      <c r="W153" s="312"/>
      <c r="X153" s="310">
        <v>0</v>
      </c>
      <c r="Y153" s="311"/>
      <c r="Z153" s="311"/>
      <c r="AA153" s="312"/>
      <c r="AB153" s="307">
        <v>8.0500000000000007</v>
      </c>
      <c r="AC153" s="308"/>
      <c r="AD153" s="307">
        <v>9.7799999999999994</v>
      </c>
      <c r="AE153" s="308"/>
      <c r="AF153" s="313">
        <v>0.1</v>
      </c>
      <c r="AG153" s="314"/>
      <c r="AH153" s="249">
        <v>0.02</v>
      </c>
      <c r="AI153" s="251"/>
      <c r="AJ153" s="250"/>
      <c r="AK153" s="23">
        <v>31.77</v>
      </c>
      <c r="AL153" s="5">
        <v>0</v>
      </c>
      <c r="AM153" s="23">
        <v>5.24</v>
      </c>
      <c r="AN153" s="300">
        <v>0.87</v>
      </c>
      <c r="AO153" s="302"/>
      <c r="AP153" s="746"/>
      <c r="AQ153" s="747"/>
      <c r="AR153" s="86"/>
      <c r="AS153" s="86"/>
      <c r="AT153" s="86"/>
      <c r="AU153" s="86"/>
    </row>
    <row r="154" spans="1:47" ht="13.95" customHeight="1">
      <c r="A154" s="10">
        <v>338</v>
      </c>
      <c r="B154" s="326" t="s">
        <v>151</v>
      </c>
      <c r="C154" s="327"/>
      <c r="D154" s="328"/>
      <c r="E154" s="11">
        <v>100</v>
      </c>
      <c r="F154" s="329">
        <v>0.9</v>
      </c>
      <c r="G154" s="330"/>
      <c r="H154" s="329">
        <v>0.2</v>
      </c>
      <c r="I154" s="331"/>
      <c r="J154" s="330"/>
      <c r="K154" s="329">
        <v>8.1</v>
      </c>
      <c r="L154" s="330"/>
      <c r="M154" s="332">
        <v>40</v>
      </c>
      <c r="N154" s="333"/>
      <c r="O154" s="334"/>
      <c r="P154" s="329">
        <v>0.04</v>
      </c>
      <c r="Q154" s="330"/>
      <c r="R154" s="329">
        <v>0.03</v>
      </c>
      <c r="S154" s="330"/>
      <c r="T154" s="329">
        <v>6</v>
      </c>
      <c r="U154" s="330"/>
      <c r="V154" s="329">
        <v>0.05</v>
      </c>
      <c r="W154" s="330"/>
      <c r="X154" s="329">
        <v>0</v>
      </c>
      <c r="Y154" s="331"/>
      <c r="Z154" s="331"/>
      <c r="AA154" s="330"/>
      <c r="AB154" s="329">
        <v>34</v>
      </c>
      <c r="AC154" s="330"/>
      <c r="AD154" s="329">
        <v>23</v>
      </c>
      <c r="AE154" s="330"/>
      <c r="AF154" s="169">
        <v>0.02</v>
      </c>
      <c r="AG154" s="170"/>
      <c r="AH154" s="335">
        <v>0.05</v>
      </c>
      <c r="AI154" s="336"/>
      <c r="AJ154" s="337"/>
      <c r="AK154" s="151">
        <v>18.100000000000001</v>
      </c>
      <c r="AL154" s="52">
        <v>0</v>
      </c>
      <c r="AM154" s="15">
        <v>13</v>
      </c>
      <c r="AN154" s="335">
        <v>0.3</v>
      </c>
      <c r="AO154" s="337"/>
      <c r="AP154" s="152"/>
      <c r="AQ154" s="153"/>
      <c r="AR154" s="86"/>
      <c r="AS154" s="86"/>
      <c r="AT154" s="86"/>
      <c r="AU154" s="86"/>
    </row>
    <row r="155" spans="1:47" ht="12" customHeight="1">
      <c r="A155" s="23" t="s">
        <v>1</v>
      </c>
      <c r="B155" s="132" t="s">
        <v>2</v>
      </c>
      <c r="C155" s="133"/>
      <c r="D155" s="136">
        <v>80</v>
      </c>
      <c r="E155" s="137">
        <v>80</v>
      </c>
      <c r="F155" s="307">
        <v>6.08</v>
      </c>
      <c r="G155" s="308"/>
      <c r="H155" s="307">
        <v>2.2599999999999998</v>
      </c>
      <c r="I155" s="353"/>
      <c r="J155" s="308"/>
      <c r="K155" s="307">
        <v>23.6</v>
      </c>
      <c r="L155" s="308"/>
      <c r="M155" s="307">
        <v>209.3</v>
      </c>
      <c r="N155" s="353"/>
      <c r="O155" s="308"/>
      <c r="P155" s="307">
        <v>0.16</v>
      </c>
      <c r="Q155" s="308"/>
      <c r="R155" s="307">
        <v>0.05</v>
      </c>
      <c r="S155" s="308"/>
      <c r="T155" s="307">
        <v>0</v>
      </c>
      <c r="U155" s="308"/>
      <c r="V155" s="307">
        <v>0</v>
      </c>
      <c r="W155" s="308"/>
      <c r="X155" s="307">
        <v>0</v>
      </c>
      <c r="Y155" s="353"/>
      <c r="Z155" s="353"/>
      <c r="AA155" s="308"/>
      <c r="AB155" s="307">
        <v>19</v>
      </c>
      <c r="AC155" s="308"/>
      <c r="AD155" s="313">
        <v>85</v>
      </c>
      <c r="AE155" s="314"/>
      <c r="AF155" s="313">
        <v>0.1</v>
      </c>
      <c r="AG155" s="314"/>
      <c r="AH155" s="752">
        <v>0</v>
      </c>
      <c r="AI155" s="753"/>
      <c r="AJ155" s="754"/>
      <c r="AK155" s="23">
        <v>92</v>
      </c>
      <c r="AL155" s="25">
        <v>0</v>
      </c>
      <c r="AM155" s="23">
        <v>13.7</v>
      </c>
      <c r="AN155" s="134">
        <v>1.2</v>
      </c>
      <c r="AO155" s="135"/>
      <c r="AP155" s="748"/>
      <c r="AQ155" s="749"/>
      <c r="AR155" s="86"/>
      <c r="AS155" s="86"/>
      <c r="AT155" s="86"/>
      <c r="AU155" s="86"/>
    </row>
    <row r="156" spans="1:47" ht="14.4" customHeight="1">
      <c r="A156" s="242" t="s">
        <v>42</v>
      </c>
      <c r="B156" s="243"/>
      <c r="C156" s="243"/>
      <c r="D156" s="243"/>
      <c r="E156" s="244"/>
      <c r="F156" s="770">
        <f>F155+F154+F153+F152</f>
        <v>33.619999999999997</v>
      </c>
      <c r="G156" s="771"/>
      <c r="H156" s="300">
        <f>H155+H154+H153+H152</f>
        <v>19.8</v>
      </c>
      <c r="I156" s="301"/>
      <c r="J156" s="302"/>
      <c r="K156" s="307">
        <f>K155+K154+K153+K152</f>
        <v>94.1</v>
      </c>
      <c r="L156" s="308"/>
      <c r="M156" s="300">
        <f>M155+M154+M153+M152</f>
        <v>767.88</v>
      </c>
      <c r="N156" s="301"/>
      <c r="O156" s="302"/>
      <c r="P156" s="300">
        <f>P155+P154+P153+P152</f>
        <v>0.37130000000000002</v>
      </c>
      <c r="Q156" s="302"/>
      <c r="R156" s="307">
        <f>R155+R154+R153+R152</f>
        <v>0.37</v>
      </c>
      <c r="S156" s="308"/>
      <c r="T156" s="300">
        <f>T155+T154+T153+T152</f>
        <v>8.26</v>
      </c>
      <c r="U156" s="302"/>
      <c r="V156" s="424">
        <f>V155+V154+V153+V152</f>
        <v>0.75</v>
      </c>
      <c r="W156" s="425"/>
      <c r="X156" s="424">
        <f>X155+X154+X153+X152</f>
        <v>0</v>
      </c>
      <c r="Y156" s="433"/>
      <c r="Z156" s="433"/>
      <c r="AA156" s="425"/>
      <c r="AB156" s="307">
        <f>AB155+AB153+AB152</f>
        <v>324.05</v>
      </c>
      <c r="AC156" s="308"/>
      <c r="AD156" s="307">
        <v>508.7</v>
      </c>
      <c r="AE156" s="308"/>
      <c r="AF156" s="424">
        <v>1.03</v>
      </c>
      <c r="AG156" s="425"/>
      <c r="AH156" s="300">
        <v>0.28999999999999998</v>
      </c>
      <c r="AI156" s="301"/>
      <c r="AJ156" s="302"/>
      <c r="AK156" s="23">
        <v>341.11</v>
      </c>
      <c r="AL156" s="25">
        <v>0.11</v>
      </c>
      <c r="AM156" s="23">
        <v>68.7</v>
      </c>
      <c r="AN156" s="424">
        <v>3.97</v>
      </c>
      <c r="AO156" s="425"/>
      <c r="AP156" s="748"/>
      <c r="AQ156" s="749"/>
      <c r="AR156" s="86"/>
      <c r="AS156" s="86"/>
      <c r="AT156" s="86"/>
      <c r="AU156" s="86"/>
    </row>
    <row r="157" spans="1:47" ht="16.2" customHeight="1">
      <c r="A157" s="536" t="s">
        <v>158</v>
      </c>
      <c r="B157" s="850"/>
      <c r="C157" s="850"/>
      <c r="D157" s="850"/>
      <c r="E157" s="850"/>
      <c r="F157" s="850"/>
      <c r="G157" s="850"/>
      <c r="H157" s="850"/>
      <c r="I157" s="850"/>
      <c r="J157" s="850"/>
      <c r="K157" s="850"/>
      <c r="L157" s="850"/>
      <c r="M157" s="850"/>
      <c r="N157" s="850"/>
      <c r="O157" s="850"/>
      <c r="P157" s="850"/>
      <c r="Q157" s="850"/>
      <c r="R157" s="850"/>
      <c r="S157" s="850"/>
      <c r="T157" s="850"/>
      <c r="U157" s="850"/>
      <c r="V157" s="850"/>
      <c r="W157" s="850"/>
      <c r="X157" s="850"/>
      <c r="Y157" s="850"/>
      <c r="Z157" s="850"/>
      <c r="AA157" s="850"/>
      <c r="AB157" s="850"/>
      <c r="AC157" s="850"/>
      <c r="AD157" s="850"/>
      <c r="AE157" s="850"/>
      <c r="AF157" s="850"/>
      <c r="AG157" s="850"/>
      <c r="AH157" s="850"/>
      <c r="AI157" s="850"/>
      <c r="AJ157" s="850"/>
      <c r="AK157" s="850"/>
      <c r="AL157" s="850"/>
      <c r="AM157" s="850"/>
      <c r="AN157" s="850"/>
      <c r="AO157" s="851"/>
      <c r="AP157" s="748"/>
      <c r="AQ157" s="749"/>
      <c r="AR157" s="86"/>
      <c r="AS157" s="86"/>
      <c r="AT157" s="86"/>
      <c r="AU157" s="86"/>
    </row>
    <row r="158" spans="1:47" ht="25.95" customHeight="1">
      <c r="A158" s="29">
        <v>10.01</v>
      </c>
      <c r="B158" s="242" t="s">
        <v>121</v>
      </c>
      <c r="C158" s="244"/>
      <c r="D158" s="755">
        <v>100</v>
      </c>
      <c r="E158" s="756"/>
      <c r="F158" s="757">
        <v>1</v>
      </c>
      <c r="G158" s="758"/>
      <c r="H158" s="759">
        <v>5.2</v>
      </c>
      <c r="I158" s="760"/>
      <c r="J158" s="761"/>
      <c r="K158" s="757">
        <v>3.6</v>
      </c>
      <c r="L158" s="758"/>
      <c r="M158" s="757">
        <v>64.3</v>
      </c>
      <c r="N158" s="762"/>
      <c r="O158" s="758"/>
      <c r="P158" s="759">
        <v>0.1</v>
      </c>
      <c r="Q158" s="761"/>
      <c r="R158" s="763">
        <v>0.11</v>
      </c>
      <c r="S158" s="292"/>
      <c r="T158" s="763">
        <v>22.66</v>
      </c>
      <c r="U158" s="292"/>
      <c r="V158" s="764">
        <v>0.03</v>
      </c>
      <c r="W158" s="765"/>
      <c r="X158" s="764">
        <v>0</v>
      </c>
      <c r="Y158" s="766"/>
      <c r="Z158" s="766"/>
      <c r="AA158" s="765"/>
      <c r="AB158" s="757">
        <v>93.8</v>
      </c>
      <c r="AC158" s="758"/>
      <c r="AD158" s="757">
        <v>35.200000000000003</v>
      </c>
      <c r="AE158" s="758"/>
      <c r="AF158" s="764">
        <v>0</v>
      </c>
      <c r="AG158" s="765"/>
      <c r="AH158" s="767">
        <v>0.03</v>
      </c>
      <c r="AI158" s="768"/>
      <c r="AJ158" s="769"/>
      <c r="AK158" s="29">
        <v>16.829999999999998</v>
      </c>
      <c r="AL158" s="29">
        <v>0.03</v>
      </c>
      <c r="AM158" s="31">
        <v>38</v>
      </c>
      <c r="AN158" s="763">
        <v>0.1</v>
      </c>
      <c r="AO158" s="292"/>
      <c r="AP158" s="746"/>
      <c r="AQ158" s="747"/>
      <c r="AR158" s="86"/>
      <c r="AS158" s="86"/>
      <c r="AT158" s="86"/>
      <c r="AU158" s="86"/>
    </row>
    <row r="159" spans="1:47" ht="25.95" customHeight="1">
      <c r="A159" s="29">
        <v>39</v>
      </c>
      <c r="B159" s="242" t="s">
        <v>179</v>
      </c>
      <c r="C159" s="244"/>
      <c r="D159" s="772">
        <v>100</v>
      </c>
      <c r="E159" s="773"/>
      <c r="F159" s="757">
        <v>3</v>
      </c>
      <c r="G159" s="758"/>
      <c r="H159" s="759">
        <v>6.3</v>
      </c>
      <c r="I159" s="760"/>
      <c r="J159" s="761"/>
      <c r="K159" s="757">
        <v>23.7</v>
      </c>
      <c r="L159" s="758"/>
      <c r="M159" s="767">
        <v>164</v>
      </c>
      <c r="N159" s="768"/>
      <c r="O159" s="769"/>
      <c r="P159" s="767">
        <v>0.08</v>
      </c>
      <c r="Q159" s="769"/>
      <c r="R159" s="763">
        <v>0.06</v>
      </c>
      <c r="S159" s="292"/>
      <c r="T159" s="757">
        <v>5.7</v>
      </c>
      <c r="U159" s="758"/>
      <c r="V159" s="757">
        <v>0</v>
      </c>
      <c r="W159" s="758"/>
      <c r="X159" s="757">
        <v>0</v>
      </c>
      <c r="Y159" s="762"/>
      <c r="Z159" s="762"/>
      <c r="AA159" s="758"/>
      <c r="AB159" s="757">
        <v>19.350000000000001</v>
      </c>
      <c r="AC159" s="758"/>
      <c r="AD159" s="757">
        <v>39.1</v>
      </c>
      <c r="AE159" s="758"/>
      <c r="AF159" s="774">
        <v>0</v>
      </c>
      <c r="AG159" s="775"/>
      <c r="AH159" s="759">
        <v>0.3</v>
      </c>
      <c r="AI159" s="760"/>
      <c r="AJ159" s="761"/>
      <c r="AK159" s="29">
        <v>0</v>
      </c>
      <c r="AL159" s="30">
        <v>0</v>
      </c>
      <c r="AM159" s="31">
        <v>25.2</v>
      </c>
      <c r="AN159" s="764">
        <v>1.2</v>
      </c>
      <c r="AO159" s="765"/>
      <c r="AP159" s="746"/>
      <c r="AQ159" s="747"/>
      <c r="AR159" s="86"/>
      <c r="AS159" s="86"/>
      <c r="AT159" s="86"/>
      <c r="AU159" s="86"/>
    </row>
    <row r="160" spans="1:47" ht="13.95" customHeight="1">
      <c r="A160" s="23">
        <v>84</v>
      </c>
      <c r="B160" s="242" t="s">
        <v>75</v>
      </c>
      <c r="C160" s="244"/>
      <c r="D160" s="386">
        <v>250</v>
      </c>
      <c r="E160" s="388"/>
      <c r="F160" s="307">
        <v>1.74</v>
      </c>
      <c r="G160" s="308"/>
      <c r="H160" s="300">
        <v>5.45</v>
      </c>
      <c r="I160" s="301"/>
      <c r="J160" s="302"/>
      <c r="K160" s="307">
        <v>15.9</v>
      </c>
      <c r="L160" s="308"/>
      <c r="M160" s="300">
        <v>122.5</v>
      </c>
      <c r="N160" s="301"/>
      <c r="O160" s="302"/>
      <c r="P160" s="300">
        <v>0.06</v>
      </c>
      <c r="Q160" s="302"/>
      <c r="R160" s="307">
        <v>0.06</v>
      </c>
      <c r="S160" s="308"/>
      <c r="T160" s="307">
        <v>19.62</v>
      </c>
      <c r="U160" s="308"/>
      <c r="V160" s="419">
        <v>7.4999999999999997E-2</v>
      </c>
      <c r="W160" s="420"/>
      <c r="X160" s="310">
        <v>0</v>
      </c>
      <c r="Y160" s="311"/>
      <c r="Z160" s="311"/>
      <c r="AA160" s="312"/>
      <c r="AB160" s="307">
        <v>47.75</v>
      </c>
      <c r="AC160" s="308"/>
      <c r="AD160" s="307">
        <v>48.63</v>
      </c>
      <c r="AE160" s="308"/>
      <c r="AF160" s="424">
        <v>0.27</v>
      </c>
      <c r="AG160" s="425"/>
      <c r="AH160" s="300">
        <v>0.6</v>
      </c>
      <c r="AI160" s="301"/>
      <c r="AJ160" s="302"/>
      <c r="AK160" s="23">
        <v>122.75</v>
      </c>
      <c r="AL160" s="25">
        <v>0.03</v>
      </c>
      <c r="AM160" s="23">
        <v>23.05</v>
      </c>
      <c r="AN160" s="424">
        <v>1.1599999999999999</v>
      </c>
      <c r="AO160" s="425"/>
      <c r="AP160" s="748"/>
      <c r="AQ160" s="749"/>
      <c r="AR160" s="86"/>
      <c r="AS160" s="86"/>
      <c r="AT160" s="86"/>
      <c r="AU160" s="86"/>
    </row>
    <row r="161" spans="1:47" ht="14.4" customHeight="1">
      <c r="A161" s="23" t="s">
        <v>210</v>
      </c>
      <c r="B161" s="242" t="s">
        <v>209</v>
      </c>
      <c r="C161" s="244"/>
      <c r="D161" s="386">
        <v>100</v>
      </c>
      <c r="E161" s="388"/>
      <c r="F161" s="307">
        <v>16.8</v>
      </c>
      <c r="G161" s="308"/>
      <c r="H161" s="300">
        <v>16.3</v>
      </c>
      <c r="I161" s="301"/>
      <c r="J161" s="302"/>
      <c r="K161" s="307">
        <v>4</v>
      </c>
      <c r="L161" s="308"/>
      <c r="M161" s="300">
        <v>232</v>
      </c>
      <c r="N161" s="301"/>
      <c r="O161" s="302"/>
      <c r="P161" s="529">
        <v>3.5999999999999997E-2</v>
      </c>
      <c r="Q161" s="530"/>
      <c r="R161" s="419">
        <v>2.4E-2</v>
      </c>
      <c r="S161" s="420"/>
      <c r="T161" s="307">
        <v>0</v>
      </c>
      <c r="U161" s="308"/>
      <c r="V161" s="419">
        <v>4.8000000000000001E-2</v>
      </c>
      <c r="W161" s="420"/>
      <c r="X161" s="298">
        <v>4.8000000000000001E-2</v>
      </c>
      <c r="Y161" s="776"/>
      <c r="Z161" s="776"/>
      <c r="AA161" s="299"/>
      <c r="AB161" s="307">
        <v>17.920000000000002</v>
      </c>
      <c r="AC161" s="308"/>
      <c r="AD161" s="307">
        <v>194.9</v>
      </c>
      <c r="AE161" s="308"/>
      <c r="AF161" s="653">
        <v>0</v>
      </c>
      <c r="AG161" s="654"/>
      <c r="AH161" s="526">
        <v>6.6000000000000003E-2</v>
      </c>
      <c r="AI161" s="527"/>
      <c r="AJ161" s="528"/>
      <c r="AK161" s="24">
        <v>22.2</v>
      </c>
      <c r="AL161" s="25">
        <v>0.14000000000000001</v>
      </c>
      <c r="AM161" s="23">
        <v>28.03</v>
      </c>
      <c r="AN161" s="424">
        <v>1.86</v>
      </c>
      <c r="AO161" s="425"/>
      <c r="AP161" s="746"/>
      <c r="AQ161" s="747"/>
      <c r="AR161" s="86"/>
      <c r="AS161" s="86"/>
      <c r="AT161" s="86"/>
      <c r="AU161" s="86"/>
    </row>
    <row r="162" spans="1:47" ht="23.4" customHeight="1">
      <c r="A162" s="23">
        <v>332.1</v>
      </c>
      <c r="B162" s="242" t="s">
        <v>76</v>
      </c>
      <c r="C162" s="244"/>
      <c r="D162" s="386">
        <v>180</v>
      </c>
      <c r="E162" s="388"/>
      <c r="F162" s="307">
        <v>6.84</v>
      </c>
      <c r="G162" s="308"/>
      <c r="H162" s="300">
        <v>7.2</v>
      </c>
      <c r="I162" s="301"/>
      <c r="J162" s="302"/>
      <c r="K162" s="307">
        <v>43.74</v>
      </c>
      <c r="L162" s="308"/>
      <c r="M162" s="300">
        <v>227.38</v>
      </c>
      <c r="N162" s="301"/>
      <c r="O162" s="302"/>
      <c r="P162" s="300">
        <v>0.11</v>
      </c>
      <c r="Q162" s="302"/>
      <c r="R162" s="307">
        <v>0.04</v>
      </c>
      <c r="S162" s="308"/>
      <c r="T162" s="310">
        <v>0</v>
      </c>
      <c r="U162" s="312"/>
      <c r="V162" s="307">
        <v>0.04</v>
      </c>
      <c r="W162" s="308"/>
      <c r="X162" s="298">
        <v>4.8000000000000001E-2</v>
      </c>
      <c r="Y162" s="776"/>
      <c r="Z162" s="776"/>
      <c r="AA162" s="299"/>
      <c r="AB162" s="313">
        <v>16</v>
      </c>
      <c r="AC162" s="314"/>
      <c r="AD162" s="307">
        <v>55.45</v>
      </c>
      <c r="AE162" s="308"/>
      <c r="AF162" s="424">
        <v>0.01</v>
      </c>
      <c r="AG162" s="425"/>
      <c r="AH162" s="300">
        <v>0.04</v>
      </c>
      <c r="AI162" s="301"/>
      <c r="AJ162" s="302"/>
      <c r="AK162" s="23">
        <v>112.63</v>
      </c>
      <c r="AL162" s="32">
        <v>9.6000000000000002E-2</v>
      </c>
      <c r="AM162" s="23">
        <v>10.16</v>
      </c>
      <c r="AN162" s="424">
        <v>0.1</v>
      </c>
      <c r="AO162" s="425"/>
      <c r="AP162" s="748"/>
      <c r="AQ162" s="749"/>
      <c r="AR162" s="86"/>
      <c r="AS162" s="86"/>
      <c r="AT162" s="86"/>
      <c r="AU162" s="86"/>
    </row>
    <row r="163" spans="1:47" ht="13.95" customHeight="1">
      <c r="A163" s="23">
        <v>407</v>
      </c>
      <c r="B163" s="242" t="s">
        <v>7</v>
      </c>
      <c r="C163" s="244"/>
      <c r="D163" s="386">
        <v>200</v>
      </c>
      <c r="E163" s="388"/>
      <c r="F163" s="274">
        <v>0.26</v>
      </c>
      <c r="G163" s="277"/>
      <c r="H163" s="422">
        <v>0.3</v>
      </c>
      <c r="I163" s="434"/>
      <c r="J163" s="423"/>
      <c r="K163" s="313">
        <v>22.2</v>
      </c>
      <c r="L163" s="314"/>
      <c r="M163" s="313">
        <v>86.4</v>
      </c>
      <c r="N163" s="240"/>
      <c r="O163" s="314"/>
      <c r="P163" s="300">
        <v>0.02</v>
      </c>
      <c r="Q163" s="302"/>
      <c r="R163" s="307">
        <v>0.1</v>
      </c>
      <c r="S163" s="308"/>
      <c r="T163" s="313">
        <v>4.8</v>
      </c>
      <c r="U163" s="314"/>
      <c r="V163" s="310">
        <v>0</v>
      </c>
      <c r="W163" s="312"/>
      <c r="X163" s="310">
        <v>0</v>
      </c>
      <c r="Y163" s="311"/>
      <c r="Z163" s="311"/>
      <c r="AA163" s="312"/>
      <c r="AB163" s="307">
        <v>14</v>
      </c>
      <c r="AC163" s="308"/>
      <c r="AD163" s="307">
        <v>28.7</v>
      </c>
      <c r="AE163" s="308"/>
      <c r="AF163" s="424">
        <v>0.08</v>
      </c>
      <c r="AG163" s="425"/>
      <c r="AH163" s="300">
        <v>0.2</v>
      </c>
      <c r="AI163" s="301"/>
      <c r="AJ163" s="302"/>
      <c r="AK163" s="24">
        <v>202</v>
      </c>
      <c r="AL163" s="6">
        <v>0</v>
      </c>
      <c r="AM163" s="5">
        <v>10</v>
      </c>
      <c r="AN163" s="653">
        <v>0.2</v>
      </c>
      <c r="AO163" s="654"/>
      <c r="AP163" s="748"/>
      <c r="AQ163" s="749"/>
      <c r="AR163" s="86"/>
      <c r="AS163" s="86"/>
      <c r="AT163" s="86"/>
      <c r="AU163" s="86"/>
    </row>
    <row r="164" spans="1:47" ht="19.2" customHeight="1">
      <c r="A164" s="23">
        <v>5.08</v>
      </c>
      <c r="B164" s="242" t="s">
        <v>77</v>
      </c>
      <c r="C164" s="244"/>
      <c r="D164" s="386">
        <v>70</v>
      </c>
      <c r="E164" s="388"/>
      <c r="F164" s="307">
        <v>1.84</v>
      </c>
      <c r="G164" s="308"/>
      <c r="H164" s="300">
        <v>0.33</v>
      </c>
      <c r="I164" s="301"/>
      <c r="J164" s="302"/>
      <c r="K164" s="313">
        <v>23.9</v>
      </c>
      <c r="L164" s="314"/>
      <c r="M164" s="422">
        <v>126.7</v>
      </c>
      <c r="N164" s="434"/>
      <c r="O164" s="423"/>
      <c r="P164" s="300">
        <v>0.12</v>
      </c>
      <c r="Q164" s="302"/>
      <c r="R164" s="307">
        <v>0.06</v>
      </c>
      <c r="S164" s="308"/>
      <c r="T164" s="310">
        <v>0</v>
      </c>
      <c r="U164" s="312"/>
      <c r="V164" s="310">
        <v>0</v>
      </c>
      <c r="W164" s="312"/>
      <c r="X164" s="310">
        <v>0</v>
      </c>
      <c r="Y164" s="311"/>
      <c r="Z164" s="311"/>
      <c r="AA164" s="312"/>
      <c r="AB164" s="313">
        <v>24.5</v>
      </c>
      <c r="AC164" s="314"/>
      <c r="AD164" s="313">
        <v>110.6</v>
      </c>
      <c r="AE164" s="314"/>
      <c r="AF164" s="298">
        <v>1.6E-2</v>
      </c>
      <c r="AG164" s="299"/>
      <c r="AH164" s="422">
        <v>0</v>
      </c>
      <c r="AI164" s="434"/>
      <c r="AJ164" s="423"/>
      <c r="AK164" s="24">
        <v>17.100000000000001</v>
      </c>
      <c r="AL164" s="25">
        <v>0.03</v>
      </c>
      <c r="AM164" s="24">
        <v>32.9</v>
      </c>
      <c r="AN164" s="424">
        <v>1.33</v>
      </c>
      <c r="AO164" s="425"/>
      <c r="AP164" s="748"/>
      <c r="AQ164" s="749"/>
      <c r="AR164" s="86"/>
      <c r="AS164" s="86"/>
      <c r="AT164" s="86"/>
      <c r="AU164" s="86"/>
    </row>
    <row r="165" spans="1:47" ht="11.4" customHeight="1">
      <c r="A165" s="23">
        <v>5.01</v>
      </c>
      <c r="B165" s="242" t="s">
        <v>41</v>
      </c>
      <c r="C165" s="244"/>
      <c r="D165" s="386">
        <v>50</v>
      </c>
      <c r="E165" s="388"/>
      <c r="F165" s="307">
        <v>3.8</v>
      </c>
      <c r="G165" s="308"/>
      <c r="H165" s="300">
        <v>0.4</v>
      </c>
      <c r="I165" s="301"/>
      <c r="J165" s="302"/>
      <c r="K165" s="313">
        <v>24.3</v>
      </c>
      <c r="L165" s="314"/>
      <c r="M165" s="422">
        <v>117.5</v>
      </c>
      <c r="N165" s="434"/>
      <c r="O165" s="423"/>
      <c r="P165" s="300">
        <v>0.06</v>
      </c>
      <c r="Q165" s="302"/>
      <c r="R165" s="307">
        <v>0.02</v>
      </c>
      <c r="S165" s="308"/>
      <c r="T165" s="310">
        <v>1</v>
      </c>
      <c r="U165" s="312"/>
      <c r="V165" s="310">
        <v>0</v>
      </c>
      <c r="W165" s="312"/>
      <c r="X165" s="310">
        <v>0</v>
      </c>
      <c r="Y165" s="311"/>
      <c r="Z165" s="311"/>
      <c r="AA165" s="312"/>
      <c r="AB165" s="313">
        <v>10</v>
      </c>
      <c r="AC165" s="314"/>
      <c r="AD165" s="313">
        <v>32.5</v>
      </c>
      <c r="AE165" s="314"/>
      <c r="AF165" s="298">
        <v>0.73</v>
      </c>
      <c r="AG165" s="299"/>
      <c r="AH165" s="422">
        <v>0</v>
      </c>
      <c r="AI165" s="434"/>
      <c r="AJ165" s="423"/>
      <c r="AK165" s="24">
        <v>6.5</v>
      </c>
      <c r="AL165" s="25">
        <v>0</v>
      </c>
      <c r="AM165" s="24">
        <f>+AM164+AM163+AM162+AM161+AM160+AM158</f>
        <v>142.13999999999999</v>
      </c>
      <c r="AN165" s="424">
        <v>0.44</v>
      </c>
      <c r="AO165" s="425"/>
      <c r="AP165" s="748"/>
      <c r="AQ165" s="749"/>
      <c r="AR165" s="86"/>
      <c r="AS165" s="86"/>
      <c r="AT165" s="86"/>
      <c r="AU165" s="86"/>
    </row>
    <row r="166" spans="1:47" ht="15" customHeight="1">
      <c r="A166" s="242" t="s">
        <v>174</v>
      </c>
      <c r="B166" s="243"/>
      <c r="C166" s="243"/>
      <c r="D166" s="243"/>
      <c r="E166" s="244"/>
      <c r="F166" s="307">
        <f>F165+F164+F163+F162+F161+F160+F158</f>
        <v>32.28</v>
      </c>
      <c r="G166" s="308"/>
      <c r="H166" s="300">
        <f>H165+H164+H163+H162+H161+H160+H158</f>
        <v>35.18</v>
      </c>
      <c r="I166" s="301"/>
      <c r="J166" s="302"/>
      <c r="K166" s="307">
        <f>K165+K164+K163+K162+K161+K160+K158</f>
        <v>137.64000000000001</v>
      </c>
      <c r="L166" s="308"/>
      <c r="M166" s="300">
        <f>M165+M164+M163+M162+M161+M160+M158</f>
        <v>976.78</v>
      </c>
      <c r="N166" s="301"/>
      <c r="O166" s="302"/>
      <c r="P166" s="300">
        <f>P165+P164+P163+P162+P161+P160+P158</f>
        <v>0.50600000000000001</v>
      </c>
      <c r="Q166" s="302"/>
      <c r="R166" s="307">
        <f>R165+R164+R163+R162+R161+R160+R158</f>
        <v>0.41399999999999998</v>
      </c>
      <c r="S166" s="308"/>
      <c r="T166" s="307">
        <f>T165+T164+T163+T162+T161+T160+T158</f>
        <v>48.08</v>
      </c>
      <c r="U166" s="308"/>
      <c r="V166" s="307">
        <f>V165+V164+V163+V162+V161+V160+V158</f>
        <v>0.19299999999999998</v>
      </c>
      <c r="W166" s="308"/>
      <c r="X166" s="424">
        <v>0.05</v>
      </c>
      <c r="Y166" s="433"/>
      <c r="Z166" s="433"/>
      <c r="AA166" s="425"/>
      <c r="AB166" s="307">
        <f>AB165+AB164+AB163+AB162+AB161+AB160+AB158</f>
        <v>223.97000000000003</v>
      </c>
      <c r="AC166" s="308"/>
      <c r="AD166" s="307">
        <f>AD165+AD164+AD163+AD162+AD161+AD160+AD158</f>
        <v>505.97999999999996</v>
      </c>
      <c r="AE166" s="308"/>
      <c r="AF166" s="424">
        <f>AF165+AF164+AF163+AF162+AF161+AF158</f>
        <v>0.83599999999999997</v>
      </c>
      <c r="AG166" s="425"/>
      <c r="AH166" s="300">
        <f>AH165+AH164+AH163+AH161+AH158</f>
        <v>0.29600000000000004</v>
      </c>
      <c r="AI166" s="301"/>
      <c r="AJ166" s="302"/>
      <c r="AK166" s="23">
        <f>AK165+AK164+AK163+AK162+AK161+AK160+AK158</f>
        <v>500.01</v>
      </c>
      <c r="AL166" s="25">
        <f>AL165+AL164+AL163+AL162+AL161+AL160+AL158</f>
        <v>0.32600000000000007</v>
      </c>
      <c r="AM166" s="23">
        <f>AM165+AM164+AM163+AM162+AM161+AM160+AM158</f>
        <v>284.27999999999997</v>
      </c>
      <c r="AN166" s="424">
        <f>AN165+AN164+AN163+AN162+AN161+AN160+AN158</f>
        <v>5.1899999999999995</v>
      </c>
      <c r="AO166" s="425"/>
      <c r="AP166" s="748"/>
      <c r="AQ166" s="749"/>
      <c r="AR166" s="86"/>
      <c r="AS166" s="86"/>
      <c r="AT166" s="86"/>
      <c r="AU166" s="86"/>
    </row>
    <row r="167" spans="1:47" ht="10.95" customHeight="1">
      <c r="A167" s="242" t="s">
        <v>160</v>
      </c>
      <c r="B167" s="243"/>
      <c r="C167" s="243"/>
      <c r="D167" s="243"/>
      <c r="E167" s="244"/>
      <c r="F167" s="313">
        <f>F165+F164+F163+F162+F161+F160+F159</f>
        <v>34.28</v>
      </c>
      <c r="G167" s="314"/>
      <c r="H167" s="422">
        <f>H165+H164+H163+H162+H161+H160+H159</f>
        <v>36.28</v>
      </c>
      <c r="I167" s="434"/>
      <c r="J167" s="423"/>
      <c r="K167" s="313">
        <f>K165+K164+K163+K162+K161+K160+K159</f>
        <v>157.74</v>
      </c>
      <c r="L167" s="314"/>
      <c r="M167" s="422">
        <f>M165+M164+M163+M162+M161+M160+M159</f>
        <v>1076.48</v>
      </c>
      <c r="N167" s="434"/>
      <c r="O167" s="423"/>
      <c r="P167" s="422">
        <f>P165+P164+P163+P162+P161+P160+P159</f>
        <v>0.48599999999999999</v>
      </c>
      <c r="Q167" s="423"/>
      <c r="R167" s="313">
        <v>0.3</v>
      </c>
      <c r="S167" s="314"/>
      <c r="T167" s="313">
        <f>T165+T164+T163+T162+T161+T160+T159</f>
        <v>31.12</v>
      </c>
      <c r="U167" s="314"/>
      <c r="V167" s="313">
        <f>V165+V164+V163+V162+V161+V160+V159</f>
        <v>0.16299999999999998</v>
      </c>
      <c r="W167" s="314"/>
      <c r="X167" s="313">
        <v>0.1</v>
      </c>
      <c r="Y167" s="240"/>
      <c r="Z167" s="240"/>
      <c r="AA167" s="314"/>
      <c r="AB167" s="313">
        <f>AB165+AB164+AB163+AB162+AB161+AB160+AB159</f>
        <v>149.52000000000001</v>
      </c>
      <c r="AC167" s="314"/>
      <c r="AD167" s="313">
        <f>AD165+AD164+AD163+AD162+AD161+AD160+AD159</f>
        <v>509.88</v>
      </c>
      <c r="AE167" s="314"/>
      <c r="AF167" s="653">
        <v>1.1000000000000001</v>
      </c>
      <c r="AG167" s="654"/>
      <c r="AH167" s="422">
        <f>AH165+AH164+AH163+AH162+AH161+AH160+AH159</f>
        <v>1.206</v>
      </c>
      <c r="AI167" s="434"/>
      <c r="AJ167" s="423"/>
      <c r="AK167" s="24">
        <f>AK165+AK164+AK163+AK162+AK161+AK160+AK159</f>
        <v>483.18</v>
      </c>
      <c r="AL167" s="48">
        <v>0.3</v>
      </c>
      <c r="AM167" s="24">
        <f>AM165+AM164+AM163+AM162+AM161+AM160+AM159</f>
        <v>271.48</v>
      </c>
      <c r="AN167" s="653">
        <v>6</v>
      </c>
      <c r="AO167" s="654"/>
      <c r="AP167" s="748"/>
      <c r="AQ167" s="749"/>
      <c r="AR167" s="86"/>
      <c r="AS167" s="86"/>
      <c r="AT167" s="86"/>
      <c r="AU167" s="86"/>
    </row>
    <row r="168" spans="1:47" ht="12.6" customHeight="1">
      <c r="A168" s="242" t="s">
        <v>184</v>
      </c>
      <c r="B168" s="243"/>
      <c r="C168" s="243"/>
      <c r="D168" s="243"/>
      <c r="E168" s="244"/>
      <c r="F168" s="307">
        <f>F166+F156</f>
        <v>65.900000000000006</v>
      </c>
      <c r="G168" s="308"/>
      <c r="H168" s="300">
        <f>H166+H156</f>
        <v>54.980000000000004</v>
      </c>
      <c r="I168" s="301"/>
      <c r="J168" s="302"/>
      <c r="K168" s="307">
        <f>K166+K156</f>
        <v>231.74</v>
      </c>
      <c r="L168" s="308"/>
      <c r="M168" s="300">
        <f>M166+M156</f>
        <v>1744.6599999999999</v>
      </c>
      <c r="N168" s="301"/>
      <c r="O168" s="302"/>
      <c r="P168" s="300">
        <f>P166+P156</f>
        <v>0.87729999999999997</v>
      </c>
      <c r="Q168" s="302"/>
      <c r="R168" s="307">
        <f>R165+R164+R163+R162+R161+R160+R159+R15</f>
        <v>0.36399999999999999</v>
      </c>
      <c r="S168" s="308"/>
      <c r="T168" s="307">
        <f>T166+T156</f>
        <v>56.339999999999996</v>
      </c>
      <c r="U168" s="308"/>
      <c r="V168" s="307">
        <f>V166+V156</f>
        <v>0.94299999999999995</v>
      </c>
      <c r="W168" s="308"/>
      <c r="X168" s="424">
        <v>0.08</v>
      </c>
      <c r="Y168" s="433"/>
      <c r="Z168" s="433"/>
      <c r="AA168" s="425"/>
      <c r="AB168" s="307">
        <f>AB166+AB156</f>
        <v>548.02</v>
      </c>
      <c r="AC168" s="308"/>
      <c r="AD168" s="307">
        <f>AD166+AD156</f>
        <v>1014.68</v>
      </c>
      <c r="AE168" s="308"/>
      <c r="AF168" s="424">
        <f>AF166+AF156</f>
        <v>1.8660000000000001</v>
      </c>
      <c r="AG168" s="425"/>
      <c r="AH168" s="300">
        <f>AH166+AH156</f>
        <v>0.58600000000000008</v>
      </c>
      <c r="AI168" s="301"/>
      <c r="AJ168" s="302"/>
      <c r="AK168" s="23">
        <f>AK166+AK156</f>
        <v>841.12</v>
      </c>
      <c r="AL168" s="25">
        <f>AL166+AL156</f>
        <v>0.43600000000000005</v>
      </c>
      <c r="AM168" s="23">
        <f>AM166+AM156</f>
        <v>352.97999999999996</v>
      </c>
      <c r="AN168" s="424">
        <f>AN166+AN156</f>
        <v>9.16</v>
      </c>
      <c r="AO168" s="425"/>
      <c r="AP168" s="748"/>
      <c r="AQ168" s="749"/>
      <c r="AR168" s="86"/>
      <c r="AS168" s="86"/>
      <c r="AT168" s="86"/>
      <c r="AU168" s="86"/>
    </row>
    <row r="169" spans="1:47" ht="12.6" customHeight="1">
      <c r="A169" s="465" t="s">
        <v>183</v>
      </c>
      <c r="B169" s="861"/>
      <c r="C169" s="861"/>
      <c r="D169" s="861"/>
      <c r="E169" s="466"/>
      <c r="F169" s="249">
        <f>F167+F156</f>
        <v>67.900000000000006</v>
      </c>
      <c r="G169" s="250"/>
      <c r="H169" s="780">
        <f>H167+H156</f>
        <v>56.08</v>
      </c>
      <c r="I169" s="781"/>
      <c r="J169" s="782"/>
      <c r="K169" s="249">
        <f>K167+K156</f>
        <v>251.84</v>
      </c>
      <c r="L169" s="250"/>
      <c r="M169" s="780">
        <f>M167+M156</f>
        <v>1844.3600000000001</v>
      </c>
      <c r="N169" s="781"/>
      <c r="O169" s="782"/>
      <c r="P169" s="780">
        <f>P167+P156</f>
        <v>0.85729999999999995</v>
      </c>
      <c r="Q169" s="782"/>
      <c r="R169" s="249">
        <f>R167+R156</f>
        <v>0.66999999999999993</v>
      </c>
      <c r="S169" s="250"/>
      <c r="T169" s="249">
        <f>T167+T156</f>
        <v>39.380000000000003</v>
      </c>
      <c r="U169" s="250"/>
      <c r="V169" s="249">
        <f>V167+V156</f>
        <v>0.91300000000000003</v>
      </c>
      <c r="W169" s="250"/>
      <c r="X169" s="777">
        <v>0.13</v>
      </c>
      <c r="Y169" s="778"/>
      <c r="Z169" s="778"/>
      <c r="AA169" s="779"/>
      <c r="AB169" s="249">
        <f>AB167+AB156</f>
        <v>473.57000000000005</v>
      </c>
      <c r="AC169" s="250"/>
      <c r="AD169" s="249">
        <f>AD167+AD156</f>
        <v>1018.5799999999999</v>
      </c>
      <c r="AE169" s="250"/>
      <c r="AF169" s="777">
        <f>AF168+AF156</f>
        <v>2.8959999999999999</v>
      </c>
      <c r="AG169" s="779"/>
      <c r="AH169" s="780">
        <f>AH167+AH156</f>
        <v>1.496</v>
      </c>
      <c r="AI169" s="781"/>
      <c r="AJ169" s="782"/>
      <c r="AK169" s="17">
        <f>AK167+AK156</f>
        <v>824.29</v>
      </c>
      <c r="AL169" s="53">
        <v>0.41</v>
      </c>
      <c r="AM169" s="17">
        <f>AM167+AM156</f>
        <v>340.18</v>
      </c>
      <c r="AN169" s="777">
        <f>AN167+AN156</f>
        <v>9.9700000000000006</v>
      </c>
      <c r="AO169" s="779"/>
      <c r="AP169" s="748"/>
      <c r="AQ169" s="749"/>
      <c r="AR169" s="86"/>
      <c r="AS169" s="86"/>
      <c r="AT169" s="86"/>
      <c r="AU169" s="86"/>
    </row>
    <row r="170" spans="1:47" ht="12.6" customHeight="1">
      <c r="A170" s="245" t="s">
        <v>5</v>
      </c>
      <c r="B170" s="246"/>
      <c r="C170" s="890"/>
      <c r="D170" s="890"/>
      <c r="E170" s="890"/>
      <c r="F170" s="890"/>
      <c r="G170" s="890"/>
      <c r="H170" s="890"/>
      <c r="I170" s="890"/>
      <c r="J170" s="890"/>
      <c r="K170" s="890"/>
      <c r="L170" s="890"/>
      <c r="M170" s="890"/>
      <c r="N170" s="890"/>
      <c r="O170" s="890"/>
      <c r="P170" s="890"/>
      <c r="Q170" s="890"/>
      <c r="R170" s="890"/>
      <c r="S170" s="890"/>
      <c r="T170" s="890"/>
      <c r="U170" s="890"/>
      <c r="V170" s="890"/>
      <c r="W170" s="890"/>
      <c r="X170" s="890"/>
      <c r="Y170" s="890"/>
      <c r="Z170" s="890"/>
      <c r="AA170" s="890"/>
      <c r="AB170" s="890"/>
      <c r="AC170" s="890"/>
      <c r="AD170" s="890"/>
      <c r="AE170" s="890"/>
      <c r="AF170" s="890"/>
      <c r="AG170" s="890"/>
      <c r="AH170" s="890"/>
      <c r="AI170" s="890"/>
      <c r="AJ170" s="890"/>
      <c r="AK170" s="890"/>
      <c r="AL170" s="890"/>
      <c r="AM170" s="890"/>
      <c r="AN170" s="890"/>
      <c r="AO170" s="438"/>
      <c r="AP170" s="74"/>
      <c r="AQ170" s="74"/>
      <c r="AR170" s="86"/>
      <c r="AS170" s="86"/>
      <c r="AT170" s="86"/>
      <c r="AU170" s="86"/>
    </row>
    <row r="171" spans="1:47" ht="12.6" customHeight="1">
      <c r="A171" s="172" t="s">
        <v>52</v>
      </c>
      <c r="B171" s="359" t="s">
        <v>53</v>
      </c>
      <c r="C171" s="259"/>
      <c r="D171" s="360"/>
      <c r="E171" s="11">
        <v>50</v>
      </c>
      <c r="F171" s="908">
        <v>2.25</v>
      </c>
      <c r="G171" s="909"/>
      <c r="H171" s="886">
        <v>10.199999999999999</v>
      </c>
      <c r="I171" s="898"/>
      <c r="J171" s="887"/>
      <c r="K171" s="886">
        <v>33.5</v>
      </c>
      <c r="L171" s="887"/>
      <c r="M171" s="886">
        <v>255</v>
      </c>
      <c r="N171" s="911"/>
      <c r="O171" s="912"/>
      <c r="P171" s="886">
        <v>0.02</v>
      </c>
      <c r="Q171" s="887"/>
      <c r="R171" s="886">
        <v>0.01</v>
      </c>
      <c r="S171" s="887"/>
      <c r="T171" s="886">
        <v>0</v>
      </c>
      <c r="U171" s="887"/>
      <c r="V171" s="886">
        <v>0</v>
      </c>
      <c r="W171" s="887"/>
      <c r="X171" s="886">
        <v>0</v>
      </c>
      <c r="Y171" s="898"/>
      <c r="Z171" s="898"/>
      <c r="AA171" s="887"/>
      <c r="AB171" s="886">
        <v>8.1999999999999993</v>
      </c>
      <c r="AC171" s="887"/>
      <c r="AD171" s="886">
        <v>17.399999999999999</v>
      </c>
      <c r="AE171" s="887"/>
      <c r="AF171" s="886">
        <v>0</v>
      </c>
      <c r="AG171" s="898"/>
      <c r="AH171" s="887"/>
      <c r="AI171" s="886">
        <v>0</v>
      </c>
      <c r="AJ171" s="887"/>
      <c r="AK171" s="216">
        <v>0.17</v>
      </c>
      <c r="AL171" s="217">
        <v>0</v>
      </c>
      <c r="AM171" s="216">
        <v>3</v>
      </c>
      <c r="AN171" s="886">
        <v>0.2</v>
      </c>
      <c r="AO171" s="887"/>
      <c r="AP171" s="74"/>
      <c r="AQ171" s="74"/>
      <c r="AR171" s="86"/>
      <c r="AS171" s="86"/>
      <c r="AT171" s="86"/>
      <c r="AU171" s="86"/>
    </row>
    <row r="172" spans="1:47" ht="12.6" customHeight="1">
      <c r="A172" s="204">
        <v>386</v>
      </c>
      <c r="B172" s="258" t="s">
        <v>14</v>
      </c>
      <c r="C172" s="259"/>
      <c r="D172" s="360"/>
      <c r="E172" s="11">
        <v>200</v>
      </c>
      <c r="F172" s="888">
        <v>5.8</v>
      </c>
      <c r="G172" s="889"/>
      <c r="H172" s="888">
        <v>5</v>
      </c>
      <c r="I172" s="899"/>
      <c r="J172" s="889"/>
      <c r="K172" s="888">
        <v>8.4</v>
      </c>
      <c r="L172" s="889"/>
      <c r="M172" s="888">
        <v>102</v>
      </c>
      <c r="N172" s="899"/>
      <c r="O172" s="889"/>
      <c r="P172" s="905">
        <v>0.04</v>
      </c>
      <c r="Q172" s="902"/>
      <c r="R172" s="888">
        <v>0.26</v>
      </c>
      <c r="S172" s="889"/>
      <c r="T172" s="888">
        <v>0.6</v>
      </c>
      <c r="U172" s="889"/>
      <c r="V172" s="905">
        <v>0.02</v>
      </c>
      <c r="W172" s="902"/>
      <c r="X172" s="905">
        <v>0</v>
      </c>
      <c r="Y172" s="906"/>
      <c r="Z172" s="906"/>
      <c r="AA172" s="902"/>
      <c r="AB172" s="888">
        <v>248</v>
      </c>
      <c r="AC172" s="889"/>
      <c r="AD172" s="888">
        <v>184</v>
      </c>
      <c r="AE172" s="889"/>
      <c r="AF172" s="888">
        <v>0</v>
      </c>
      <c r="AG172" s="899"/>
      <c r="AH172" s="889"/>
      <c r="AI172" s="888">
        <v>0</v>
      </c>
      <c r="AJ172" s="889"/>
      <c r="AK172" s="218">
        <v>292</v>
      </c>
      <c r="AL172" s="219">
        <v>0</v>
      </c>
      <c r="AM172" s="218">
        <v>28</v>
      </c>
      <c r="AN172" s="888">
        <v>0.2</v>
      </c>
      <c r="AO172" s="889"/>
      <c r="AP172" s="74"/>
      <c r="AQ172" s="74"/>
      <c r="AR172" s="86"/>
      <c r="AS172" s="86"/>
      <c r="AT172" s="86"/>
      <c r="AU172" s="86"/>
    </row>
    <row r="173" spans="1:47" ht="12.6" customHeight="1">
      <c r="A173" s="220">
        <v>338</v>
      </c>
      <c r="B173" s="258" t="s">
        <v>0</v>
      </c>
      <c r="C173" s="259"/>
      <c r="D173" s="201"/>
      <c r="E173" s="11">
        <v>100</v>
      </c>
      <c r="F173" s="260">
        <v>0.4</v>
      </c>
      <c r="G173" s="261"/>
      <c r="H173" s="262">
        <v>0.4</v>
      </c>
      <c r="I173" s="263"/>
      <c r="J173" s="264"/>
      <c r="K173" s="262">
        <v>10</v>
      </c>
      <c r="L173" s="264"/>
      <c r="M173" s="265">
        <v>42.7</v>
      </c>
      <c r="N173" s="266"/>
      <c r="O173" s="261"/>
      <c r="P173" s="265">
        <v>0.04</v>
      </c>
      <c r="Q173" s="261"/>
      <c r="R173" s="267">
        <v>0.02</v>
      </c>
      <c r="S173" s="268"/>
      <c r="T173" s="265">
        <v>10</v>
      </c>
      <c r="U173" s="261"/>
      <c r="V173" s="265">
        <v>0</v>
      </c>
      <c r="W173" s="261"/>
      <c r="X173" s="265">
        <v>0.2</v>
      </c>
      <c r="Y173" s="266"/>
      <c r="Z173" s="266"/>
      <c r="AA173" s="261"/>
      <c r="AB173" s="265">
        <v>16</v>
      </c>
      <c r="AC173" s="261"/>
      <c r="AD173" s="262">
        <v>11</v>
      </c>
      <c r="AE173" s="264"/>
      <c r="AF173" s="265">
        <v>0</v>
      </c>
      <c r="AG173" s="266"/>
      <c r="AH173" s="261"/>
      <c r="AI173" s="269">
        <v>0</v>
      </c>
      <c r="AJ173" s="270"/>
      <c r="AK173" s="221">
        <v>1.7</v>
      </c>
      <c r="AL173" s="222">
        <f>AL172+AL171</f>
        <v>0</v>
      </c>
      <c r="AM173" s="221">
        <v>5</v>
      </c>
      <c r="AN173" s="265">
        <v>0.12</v>
      </c>
      <c r="AO173" s="261"/>
      <c r="AP173" s="205"/>
      <c r="AQ173" s="205"/>
      <c r="AR173" s="86"/>
      <c r="AS173" s="86"/>
      <c r="AT173" s="86"/>
      <c r="AU173" s="86"/>
    </row>
    <row r="174" spans="1:47" ht="12.6" customHeight="1">
      <c r="A174" s="11"/>
      <c r="B174" s="258" t="s">
        <v>111</v>
      </c>
      <c r="C174" s="360"/>
      <c r="D174" s="11"/>
      <c r="E174" s="11"/>
      <c r="F174" s="896">
        <f>F173+F172+F171</f>
        <v>8.4499999999999993</v>
      </c>
      <c r="G174" s="897"/>
      <c r="H174" s="896">
        <f>H173+H172+H171</f>
        <v>15.6</v>
      </c>
      <c r="I174" s="910"/>
      <c r="J174" s="897"/>
      <c r="K174" s="896">
        <f>K173+K172+K171</f>
        <v>51.9</v>
      </c>
      <c r="L174" s="897"/>
      <c r="M174" s="886">
        <f>M173+M172+M171</f>
        <v>399.7</v>
      </c>
      <c r="N174" s="898"/>
      <c r="O174" s="887"/>
      <c r="P174" s="886">
        <f>P173+P172+P171</f>
        <v>0.1</v>
      </c>
      <c r="Q174" s="887"/>
      <c r="R174" s="886">
        <f>R173+R172+R171</f>
        <v>0.29000000000000004</v>
      </c>
      <c r="S174" s="887"/>
      <c r="T174" s="886">
        <f>T173+T172+T171</f>
        <v>10.6</v>
      </c>
      <c r="U174" s="887"/>
      <c r="V174" s="886">
        <f>V173+V172+V171</f>
        <v>0.02</v>
      </c>
      <c r="W174" s="887"/>
      <c r="X174" s="886">
        <f>X173+X172+X171</f>
        <v>0.2</v>
      </c>
      <c r="Y174" s="906"/>
      <c r="Z174" s="906"/>
      <c r="AA174" s="902"/>
      <c r="AB174" s="886">
        <f>AB173+AB172+AB171</f>
        <v>272.2</v>
      </c>
      <c r="AC174" s="887"/>
      <c r="AD174" s="886">
        <f>AD173+AD172+AD171</f>
        <v>212.4</v>
      </c>
      <c r="AE174" s="887"/>
      <c r="AF174" s="886">
        <f>AF173+AF172+AF171</f>
        <v>0</v>
      </c>
      <c r="AG174" s="898"/>
      <c r="AH174" s="887"/>
      <c r="AI174" s="886">
        <f>AI172+AI173+AI171</f>
        <v>0</v>
      </c>
      <c r="AJ174" s="902"/>
      <c r="AK174" s="223">
        <f>AK173+AK172+AK171</f>
        <v>293.87</v>
      </c>
      <c r="AL174" s="224">
        <f>AL173+AL172+AL171</f>
        <v>0</v>
      </c>
      <c r="AM174" s="223">
        <f>AM173+AM172+AM171</f>
        <v>36</v>
      </c>
      <c r="AN174" s="886">
        <f>AN172+AN173+AN171</f>
        <v>0.52</v>
      </c>
      <c r="AO174" s="887"/>
      <c r="AP174" s="74"/>
      <c r="AQ174" s="74"/>
      <c r="AR174" s="86"/>
      <c r="AS174" s="86"/>
      <c r="AT174" s="86"/>
      <c r="AU174" s="86"/>
    </row>
    <row r="175" spans="1:47" ht="12.6" customHeight="1">
      <c r="A175" s="11"/>
      <c r="B175" s="258" t="s">
        <v>112</v>
      </c>
      <c r="C175" s="360"/>
      <c r="D175" s="11"/>
      <c r="E175" s="11"/>
      <c r="F175" s="363">
        <f>F174+F168</f>
        <v>74.350000000000009</v>
      </c>
      <c r="G175" s="365"/>
      <c r="H175" s="363">
        <f>H174+H168</f>
        <v>70.58</v>
      </c>
      <c r="I175" s="364"/>
      <c r="J175" s="365"/>
      <c r="K175" s="363">
        <f>K174+K169</f>
        <v>303.74</v>
      </c>
      <c r="L175" s="365"/>
      <c r="M175" s="363">
        <f>M174+M168</f>
        <v>2144.3599999999997</v>
      </c>
      <c r="N175" s="364"/>
      <c r="O175" s="365"/>
      <c r="P175" s="363">
        <f>P174+P168</f>
        <v>0.97729999999999995</v>
      </c>
      <c r="Q175" s="365"/>
      <c r="R175" s="363">
        <f>R174+R168</f>
        <v>0.65400000000000003</v>
      </c>
      <c r="S175" s="365"/>
      <c r="T175" s="363">
        <f>T174+T168</f>
        <v>66.94</v>
      </c>
      <c r="U175" s="365"/>
      <c r="V175" s="363">
        <f>V174+V169</f>
        <v>0.93300000000000005</v>
      </c>
      <c r="W175" s="365"/>
      <c r="X175" s="363">
        <f>X174+X168</f>
        <v>0.28000000000000003</v>
      </c>
      <c r="Y175" s="364"/>
      <c r="Z175" s="364"/>
      <c r="AA175" s="365"/>
      <c r="AB175" s="363">
        <f>AB174+AB168</f>
        <v>820.22</v>
      </c>
      <c r="AC175" s="365"/>
      <c r="AD175" s="363">
        <f>AD174+AD168</f>
        <v>1227.08</v>
      </c>
      <c r="AE175" s="365"/>
      <c r="AF175" s="363">
        <f>AF174+AF169</f>
        <v>2.8959999999999999</v>
      </c>
      <c r="AG175" s="365"/>
      <c r="AH175" s="363">
        <f>AH169</f>
        <v>1.496</v>
      </c>
      <c r="AI175" s="364"/>
      <c r="AJ175" s="365"/>
      <c r="AK175" s="10">
        <f>AK174+AK168</f>
        <v>1134.99</v>
      </c>
      <c r="AL175" s="54">
        <f>AL174+AL168</f>
        <v>0.43600000000000005</v>
      </c>
      <c r="AM175" s="10">
        <f>AM174+AM168</f>
        <v>388.97999999999996</v>
      </c>
      <c r="AN175" s="363">
        <f>AN174+AN168</f>
        <v>9.68</v>
      </c>
      <c r="AO175" s="365"/>
      <c r="AP175" s="74"/>
      <c r="AQ175" s="74"/>
      <c r="AR175" s="86"/>
      <c r="AS175" s="86"/>
      <c r="AT175" s="86"/>
      <c r="AU175" s="86"/>
    </row>
    <row r="176" spans="1:47" ht="42.75" customHeight="1">
      <c r="A176" s="783"/>
      <c r="B176" s="783"/>
      <c r="C176" s="734" t="s">
        <v>80</v>
      </c>
      <c r="D176" s="734"/>
      <c r="E176" s="734"/>
      <c r="F176" s="734"/>
      <c r="G176" s="734"/>
      <c r="H176" s="734"/>
      <c r="I176" s="734"/>
      <c r="J176" s="784" t="s">
        <v>81</v>
      </c>
      <c r="K176" s="784"/>
      <c r="L176" s="784"/>
      <c r="M176" s="784"/>
      <c r="N176" s="784"/>
      <c r="O176" s="784"/>
      <c r="P176" s="784"/>
      <c r="Q176" s="784"/>
      <c r="R176" s="784"/>
      <c r="S176" s="784"/>
      <c r="T176" s="784"/>
      <c r="U176" s="784"/>
      <c r="V176" s="784"/>
      <c r="W176" s="784"/>
      <c r="X176" s="784"/>
      <c r="Y176" s="784"/>
      <c r="Z176" s="784"/>
      <c r="AA176" s="784"/>
      <c r="AB176" s="784"/>
      <c r="AC176" s="734" t="s">
        <v>69</v>
      </c>
      <c r="AD176" s="734"/>
      <c r="AE176" s="734"/>
      <c r="AF176" s="734"/>
      <c r="AG176" s="734"/>
      <c r="AH176" s="734"/>
      <c r="AI176" s="734"/>
      <c r="AJ176" s="734"/>
      <c r="AK176" s="352" t="s">
        <v>59</v>
      </c>
      <c r="AL176" s="352"/>
      <c r="AM176" s="352"/>
      <c r="AN176" s="352"/>
      <c r="AO176" s="352"/>
      <c r="AP176" s="352"/>
      <c r="AQ176" s="352"/>
      <c r="AR176" s="86"/>
      <c r="AS176" s="86"/>
      <c r="AT176" s="86"/>
      <c r="AU176" s="86"/>
    </row>
    <row r="177" spans="1:43" ht="15" customHeight="1">
      <c r="A177" s="457" t="s">
        <v>16</v>
      </c>
      <c r="B177" s="735" t="s">
        <v>17</v>
      </c>
      <c r="C177" s="736"/>
      <c r="D177" s="465" t="s">
        <v>70</v>
      </c>
      <c r="E177" s="466"/>
      <c r="F177" s="661" t="s">
        <v>71</v>
      </c>
      <c r="G177" s="662"/>
      <c r="H177" s="662"/>
      <c r="I177" s="662"/>
      <c r="J177" s="662"/>
      <c r="K177" s="662"/>
      <c r="L177" s="663"/>
      <c r="M177" s="472" t="s">
        <v>116</v>
      </c>
      <c r="N177" s="473"/>
      <c r="O177" s="474"/>
      <c r="P177" s="303" t="s">
        <v>21</v>
      </c>
      <c r="Q177" s="304"/>
      <c r="R177" s="304"/>
      <c r="S177" s="304"/>
      <c r="T177" s="304"/>
      <c r="U177" s="304"/>
      <c r="V177" s="304"/>
      <c r="W177" s="304"/>
      <c r="X177" s="304"/>
      <c r="Y177" s="304"/>
      <c r="Z177" s="304"/>
      <c r="AA177" s="486"/>
      <c r="AB177" s="303" t="s">
        <v>73</v>
      </c>
      <c r="AC177" s="304"/>
      <c r="AD177" s="304"/>
      <c r="AE177" s="304"/>
      <c r="AF177" s="304"/>
      <c r="AG177" s="304"/>
      <c r="AH177" s="304"/>
      <c r="AI177" s="304"/>
      <c r="AJ177" s="304"/>
      <c r="AK177" s="304"/>
      <c r="AL177" s="304"/>
      <c r="AM177" s="304"/>
      <c r="AN177" s="304"/>
      <c r="AO177" s="486"/>
      <c r="AP177" s="746"/>
      <c r="AQ177" s="747"/>
    </row>
    <row r="178" spans="1:43" ht="20.399999999999999" customHeight="1">
      <c r="A178" s="458"/>
      <c r="B178" s="737"/>
      <c r="C178" s="738"/>
      <c r="D178" s="467"/>
      <c r="E178" s="468"/>
      <c r="F178" s="303" t="s">
        <v>23</v>
      </c>
      <c r="G178" s="486"/>
      <c r="H178" s="303" t="s">
        <v>24</v>
      </c>
      <c r="I178" s="304"/>
      <c r="J178" s="486"/>
      <c r="K178" s="303" t="s">
        <v>25</v>
      </c>
      <c r="L178" s="486"/>
      <c r="M178" s="475"/>
      <c r="N178" s="476"/>
      <c r="O178" s="477"/>
      <c r="P178" s="303" t="s">
        <v>26</v>
      </c>
      <c r="Q178" s="486"/>
      <c r="R178" s="303" t="s">
        <v>27</v>
      </c>
      <c r="S178" s="486"/>
      <c r="T178" s="303" t="s">
        <v>28</v>
      </c>
      <c r="U178" s="486"/>
      <c r="V178" s="469" t="s">
        <v>29</v>
      </c>
      <c r="W178" s="471"/>
      <c r="X178" s="303" t="s">
        <v>30</v>
      </c>
      <c r="Y178" s="304"/>
      <c r="Z178" s="304"/>
      <c r="AA178" s="486"/>
      <c r="AB178" s="303" t="s">
        <v>31</v>
      </c>
      <c r="AC178" s="486"/>
      <c r="AD178" s="303" t="s">
        <v>32</v>
      </c>
      <c r="AE178" s="486"/>
      <c r="AF178" s="661" t="s">
        <v>33</v>
      </c>
      <c r="AG178" s="663"/>
      <c r="AH178" s="661" t="s">
        <v>34</v>
      </c>
      <c r="AI178" s="662"/>
      <c r="AJ178" s="663"/>
      <c r="AK178" s="4" t="s">
        <v>35</v>
      </c>
      <c r="AL178" s="4" t="s">
        <v>36</v>
      </c>
      <c r="AM178" s="4" t="s">
        <v>37</v>
      </c>
      <c r="AN178" s="785" t="s">
        <v>38</v>
      </c>
      <c r="AO178" s="786"/>
      <c r="AP178" s="746"/>
      <c r="AQ178" s="747"/>
    </row>
    <row r="179" spans="1:43" ht="13.95" customHeight="1">
      <c r="A179" s="5">
        <v>1</v>
      </c>
      <c r="B179" s="310">
        <v>2</v>
      </c>
      <c r="C179" s="312"/>
      <c r="D179" s="310">
        <v>3</v>
      </c>
      <c r="E179" s="312"/>
      <c r="F179" s="310">
        <v>4</v>
      </c>
      <c r="G179" s="312"/>
      <c r="H179" s="310">
        <v>5</v>
      </c>
      <c r="I179" s="311"/>
      <c r="J179" s="312"/>
      <c r="K179" s="310">
        <v>6</v>
      </c>
      <c r="L179" s="312"/>
      <c r="M179" s="310">
        <v>7</v>
      </c>
      <c r="N179" s="311"/>
      <c r="O179" s="312"/>
      <c r="P179" s="310">
        <v>8</v>
      </c>
      <c r="Q179" s="312"/>
      <c r="R179" s="310">
        <v>9</v>
      </c>
      <c r="S179" s="312"/>
      <c r="T179" s="310">
        <v>10</v>
      </c>
      <c r="U179" s="312"/>
      <c r="V179" s="628">
        <v>11</v>
      </c>
      <c r="W179" s="629"/>
      <c r="X179" s="310">
        <v>12</v>
      </c>
      <c r="Y179" s="311"/>
      <c r="Z179" s="311"/>
      <c r="AA179" s="312"/>
      <c r="AB179" s="310">
        <v>13</v>
      </c>
      <c r="AC179" s="312"/>
      <c r="AD179" s="310">
        <v>14</v>
      </c>
      <c r="AE179" s="312"/>
      <c r="AF179" s="384">
        <v>15</v>
      </c>
      <c r="AG179" s="385"/>
      <c r="AH179" s="384">
        <v>16</v>
      </c>
      <c r="AI179" s="652"/>
      <c r="AJ179" s="385"/>
      <c r="AK179" s="5">
        <v>17</v>
      </c>
      <c r="AL179" s="5">
        <v>18</v>
      </c>
      <c r="AM179" s="5">
        <v>19</v>
      </c>
      <c r="AN179" s="386">
        <v>20</v>
      </c>
      <c r="AO179" s="388"/>
      <c r="AP179" s="748"/>
      <c r="AQ179" s="749"/>
    </row>
    <row r="180" spans="1:43" ht="15" customHeight="1">
      <c r="A180" s="630" t="s">
        <v>39</v>
      </c>
      <c r="B180" s="631"/>
      <c r="C180" s="631"/>
      <c r="D180" s="631"/>
      <c r="E180" s="631"/>
      <c r="F180" s="631"/>
      <c r="G180" s="631"/>
      <c r="H180" s="631"/>
      <c r="I180" s="631"/>
      <c r="J180" s="631"/>
      <c r="K180" s="631"/>
      <c r="L180" s="631"/>
      <c r="M180" s="631"/>
      <c r="N180" s="631"/>
      <c r="O180" s="631"/>
      <c r="P180" s="631"/>
      <c r="Q180" s="631"/>
      <c r="R180" s="631"/>
      <c r="S180" s="631"/>
      <c r="T180" s="631"/>
      <c r="U180" s="631"/>
      <c r="V180" s="631"/>
      <c r="W180" s="631"/>
      <c r="X180" s="631"/>
      <c r="Y180" s="631"/>
      <c r="Z180" s="631"/>
      <c r="AA180" s="631"/>
      <c r="AB180" s="631"/>
      <c r="AC180" s="631"/>
      <c r="AD180" s="631"/>
      <c r="AE180" s="631"/>
      <c r="AF180" s="631"/>
      <c r="AG180" s="631"/>
      <c r="AH180" s="631"/>
      <c r="AI180" s="631"/>
      <c r="AJ180" s="631"/>
      <c r="AK180" s="631"/>
      <c r="AL180" s="631"/>
      <c r="AM180" s="631"/>
      <c r="AN180" s="631"/>
      <c r="AO180" s="632"/>
      <c r="AP180" s="748"/>
      <c r="AQ180" s="749"/>
    </row>
    <row r="181" spans="1:43" ht="12" customHeight="1">
      <c r="A181" s="23">
        <v>3.03</v>
      </c>
      <c r="B181" s="242" t="s">
        <v>113</v>
      </c>
      <c r="C181" s="244"/>
      <c r="D181" s="310">
        <v>15</v>
      </c>
      <c r="E181" s="312"/>
      <c r="F181" s="307">
        <v>4.6399999999999997</v>
      </c>
      <c r="G181" s="308"/>
      <c r="H181" s="424">
        <v>5.9</v>
      </c>
      <c r="I181" s="433"/>
      <c r="J181" s="425"/>
      <c r="K181" s="307">
        <v>0</v>
      </c>
      <c r="L181" s="308"/>
      <c r="M181" s="424">
        <v>54.6</v>
      </c>
      <c r="N181" s="433"/>
      <c r="O181" s="425"/>
      <c r="P181" s="307">
        <v>0</v>
      </c>
      <c r="Q181" s="308"/>
      <c r="R181" s="307">
        <v>0.06</v>
      </c>
      <c r="S181" s="308"/>
      <c r="T181" s="307">
        <v>0.14000000000000001</v>
      </c>
      <c r="U181" s="308"/>
      <c r="V181" s="424">
        <v>0.02</v>
      </c>
      <c r="W181" s="425"/>
      <c r="X181" s="307">
        <v>0</v>
      </c>
      <c r="Y181" s="353"/>
      <c r="Z181" s="353"/>
      <c r="AA181" s="308"/>
      <c r="AB181" s="428">
        <v>132</v>
      </c>
      <c r="AC181" s="429"/>
      <c r="AD181" s="426">
        <v>75</v>
      </c>
      <c r="AE181" s="427"/>
      <c r="AF181" s="653">
        <v>0</v>
      </c>
      <c r="AG181" s="654"/>
      <c r="AH181" s="424">
        <v>0.02</v>
      </c>
      <c r="AI181" s="433"/>
      <c r="AJ181" s="425"/>
      <c r="AK181" s="24">
        <v>13.2</v>
      </c>
      <c r="AL181" s="24">
        <v>0</v>
      </c>
      <c r="AM181" s="23">
        <v>5.3</v>
      </c>
      <c r="AN181" s="300">
        <v>0.15</v>
      </c>
      <c r="AO181" s="302"/>
      <c r="AP181" s="748"/>
      <c r="AQ181" s="749"/>
    </row>
    <row r="182" spans="1:43" ht="10.95" customHeight="1">
      <c r="A182" s="23">
        <v>2.48</v>
      </c>
      <c r="B182" s="242" t="s">
        <v>114</v>
      </c>
      <c r="C182" s="244"/>
      <c r="D182" s="384">
        <v>250</v>
      </c>
      <c r="E182" s="385"/>
      <c r="F182" s="307">
        <v>8.8800000000000008</v>
      </c>
      <c r="G182" s="308"/>
      <c r="H182" s="307">
        <v>11.35</v>
      </c>
      <c r="I182" s="353"/>
      <c r="J182" s="308"/>
      <c r="K182" s="307">
        <v>49.3</v>
      </c>
      <c r="L182" s="308"/>
      <c r="M182" s="424">
        <v>284.75</v>
      </c>
      <c r="N182" s="433"/>
      <c r="O182" s="425"/>
      <c r="P182" s="307">
        <v>0.24</v>
      </c>
      <c r="Q182" s="308"/>
      <c r="R182" s="419">
        <v>0.2</v>
      </c>
      <c r="S182" s="420"/>
      <c r="T182" s="307">
        <v>1.46</v>
      </c>
      <c r="U182" s="308"/>
      <c r="V182" s="298">
        <v>0.02</v>
      </c>
      <c r="W182" s="299"/>
      <c r="X182" s="307">
        <v>0.13</v>
      </c>
      <c r="Y182" s="353"/>
      <c r="Z182" s="353"/>
      <c r="AA182" s="308"/>
      <c r="AB182" s="428">
        <v>170</v>
      </c>
      <c r="AC182" s="429"/>
      <c r="AD182" s="426">
        <v>226.71</v>
      </c>
      <c r="AE182" s="427"/>
      <c r="AF182" s="653">
        <v>0.1</v>
      </c>
      <c r="AG182" s="654"/>
      <c r="AH182" s="298">
        <v>1.7000000000000001E-2</v>
      </c>
      <c r="AI182" s="776"/>
      <c r="AJ182" s="299"/>
      <c r="AK182" s="24">
        <v>285.8</v>
      </c>
      <c r="AL182" s="23">
        <v>0.18</v>
      </c>
      <c r="AM182" s="23">
        <v>59.5</v>
      </c>
      <c r="AN182" s="300">
        <v>1.24</v>
      </c>
      <c r="AO182" s="302"/>
      <c r="AP182" s="748"/>
      <c r="AQ182" s="749"/>
    </row>
    <row r="183" spans="1:43" ht="10.95" customHeight="1">
      <c r="A183" s="12" t="s">
        <v>1</v>
      </c>
      <c r="B183" s="258" t="s">
        <v>182</v>
      </c>
      <c r="C183" s="259"/>
      <c r="D183" s="360"/>
      <c r="E183" s="11">
        <v>200</v>
      </c>
      <c r="F183" s="232">
        <v>7.4</v>
      </c>
      <c r="G183" s="234"/>
      <c r="H183" s="232">
        <v>5</v>
      </c>
      <c r="I183" s="233"/>
      <c r="J183" s="234"/>
      <c r="K183" s="232">
        <v>9.8000000000000007</v>
      </c>
      <c r="L183" s="234"/>
      <c r="M183" s="232">
        <v>144</v>
      </c>
      <c r="N183" s="233"/>
      <c r="O183" s="234"/>
      <c r="P183" s="235">
        <v>0.04</v>
      </c>
      <c r="Q183" s="237"/>
      <c r="R183" s="235">
        <v>0.26</v>
      </c>
      <c r="S183" s="236"/>
      <c r="T183" s="232">
        <v>0.6</v>
      </c>
      <c r="U183" s="234"/>
      <c r="V183" s="232">
        <v>0.01</v>
      </c>
      <c r="W183" s="234"/>
      <c r="X183" s="232">
        <v>0</v>
      </c>
      <c r="Y183" s="233"/>
      <c r="Z183" s="233"/>
      <c r="AA183" s="234"/>
      <c r="AB183" s="232">
        <v>248</v>
      </c>
      <c r="AC183" s="234"/>
      <c r="AD183" s="232">
        <v>184</v>
      </c>
      <c r="AE183" s="234"/>
      <c r="AF183" s="235">
        <v>0</v>
      </c>
      <c r="AG183" s="238"/>
      <c r="AH183" s="237"/>
      <c r="AI183" s="232">
        <v>0</v>
      </c>
      <c r="AJ183" s="234"/>
      <c r="AK183" s="195">
        <v>292</v>
      </c>
      <c r="AL183" s="195">
        <v>0</v>
      </c>
      <c r="AM183" s="195">
        <v>28</v>
      </c>
      <c r="AN183" s="235">
        <v>0.24</v>
      </c>
      <c r="AO183" s="237"/>
      <c r="AP183" s="748"/>
      <c r="AQ183" s="749"/>
    </row>
    <row r="184" spans="1:43" ht="17.399999999999999" customHeight="1">
      <c r="A184" s="23" t="s">
        <v>1</v>
      </c>
      <c r="B184" s="89" t="s">
        <v>2</v>
      </c>
      <c r="C184" s="90"/>
      <c r="D184" s="96">
        <v>80</v>
      </c>
      <c r="E184" s="97">
        <v>80</v>
      </c>
      <c r="F184" s="307">
        <v>6.08</v>
      </c>
      <c r="G184" s="308"/>
      <c r="H184" s="307">
        <v>2.2599999999999998</v>
      </c>
      <c r="I184" s="353"/>
      <c r="J184" s="308"/>
      <c r="K184" s="307">
        <v>23.6</v>
      </c>
      <c r="L184" s="308"/>
      <c r="M184" s="307">
        <v>209.3</v>
      </c>
      <c r="N184" s="353"/>
      <c r="O184" s="308"/>
      <c r="P184" s="307">
        <v>0.16</v>
      </c>
      <c r="Q184" s="308"/>
      <c r="R184" s="307">
        <v>0.05</v>
      </c>
      <c r="S184" s="308"/>
      <c r="T184" s="307">
        <v>0</v>
      </c>
      <c r="U184" s="308"/>
      <c r="V184" s="307">
        <v>0</v>
      </c>
      <c r="W184" s="308"/>
      <c r="X184" s="307">
        <v>0</v>
      </c>
      <c r="Y184" s="353"/>
      <c r="Z184" s="353"/>
      <c r="AA184" s="308"/>
      <c r="AB184" s="307">
        <v>19</v>
      </c>
      <c r="AC184" s="308"/>
      <c r="AD184" s="313">
        <v>85</v>
      </c>
      <c r="AE184" s="314"/>
      <c r="AF184" s="254">
        <v>0.1</v>
      </c>
      <c r="AG184" s="256"/>
      <c r="AH184" s="313">
        <v>0</v>
      </c>
      <c r="AI184" s="240"/>
      <c r="AJ184" s="314"/>
      <c r="AK184" s="23">
        <v>92</v>
      </c>
      <c r="AL184" s="25">
        <v>0</v>
      </c>
      <c r="AM184" s="23">
        <v>13.7</v>
      </c>
      <c r="AN184" s="91">
        <v>1.2</v>
      </c>
      <c r="AO184" s="93"/>
      <c r="AP184" s="748"/>
      <c r="AQ184" s="749"/>
    </row>
    <row r="185" spans="1:43" ht="17.399999999999999" customHeight="1">
      <c r="A185" s="13">
        <v>338</v>
      </c>
      <c r="B185" s="242" t="s">
        <v>0</v>
      </c>
      <c r="C185" s="243"/>
      <c r="D185" s="244"/>
      <c r="E185" s="11">
        <v>100</v>
      </c>
      <c r="F185" s="232">
        <v>0.4</v>
      </c>
      <c r="G185" s="234"/>
      <c r="H185" s="232">
        <v>0.4</v>
      </c>
      <c r="I185" s="233"/>
      <c r="J185" s="234"/>
      <c r="K185" s="232">
        <v>7.4</v>
      </c>
      <c r="L185" s="234"/>
      <c r="M185" s="232">
        <v>47</v>
      </c>
      <c r="N185" s="233"/>
      <c r="O185" s="234"/>
      <c r="P185" s="232">
        <v>0.04</v>
      </c>
      <c r="Q185" s="234"/>
      <c r="R185" s="235">
        <v>0.02</v>
      </c>
      <c r="S185" s="236"/>
      <c r="T185" s="232">
        <v>10</v>
      </c>
      <c r="U185" s="234"/>
      <c r="V185" s="235">
        <v>0.12</v>
      </c>
      <c r="W185" s="237"/>
      <c r="X185" s="235">
        <v>0.02</v>
      </c>
      <c r="Y185" s="238"/>
      <c r="Z185" s="238"/>
      <c r="AA185" s="237"/>
      <c r="AB185" s="232">
        <v>16</v>
      </c>
      <c r="AC185" s="234"/>
      <c r="AD185" s="232">
        <v>11</v>
      </c>
      <c r="AE185" s="234"/>
      <c r="AF185" s="239">
        <v>0</v>
      </c>
      <c r="AG185" s="239"/>
      <c r="AH185" s="240">
        <v>0</v>
      </c>
      <c r="AI185" s="240"/>
      <c r="AJ185" s="241"/>
      <c r="AK185" s="63">
        <v>1.7</v>
      </c>
      <c r="AL185" s="75">
        <v>0</v>
      </c>
      <c r="AM185" s="63">
        <v>5</v>
      </c>
      <c r="AN185" s="232">
        <v>0.12</v>
      </c>
      <c r="AO185" s="234"/>
      <c r="AP185" s="154"/>
      <c r="AQ185" s="155"/>
    </row>
    <row r="186" spans="1:43" ht="13.2" customHeight="1">
      <c r="A186" s="242" t="s">
        <v>42</v>
      </c>
      <c r="B186" s="243"/>
      <c r="C186" s="243"/>
      <c r="D186" s="243"/>
      <c r="E186" s="244"/>
      <c r="F186" s="307">
        <f>F185+F184+F183+F182+F181</f>
        <v>27.400000000000002</v>
      </c>
      <c r="G186" s="308"/>
      <c r="H186" s="307">
        <f>H185+H184+H183+H182+H181</f>
        <v>24.909999999999997</v>
      </c>
      <c r="I186" s="353"/>
      <c r="J186" s="308"/>
      <c r="K186" s="307">
        <f>K185+K184+K183+K182+K181</f>
        <v>90.1</v>
      </c>
      <c r="L186" s="308"/>
      <c r="M186" s="424">
        <f>M185+M184+M183+M182+M181</f>
        <v>739.65</v>
      </c>
      <c r="N186" s="433"/>
      <c r="O186" s="425"/>
      <c r="P186" s="307">
        <f>P185+P184+P183+P182+P181</f>
        <v>0.48</v>
      </c>
      <c r="Q186" s="308"/>
      <c r="R186" s="307">
        <f>R185+R184+R183+R182+R181</f>
        <v>0.59000000000000008</v>
      </c>
      <c r="S186" s="308"/>
      <c r="T186" s="307">
        <f>T185+T184+T183+T182+T181</f>
        <v>12.2</v>
      </c>
      <c r="U186" s="308"/>
      <c r="V186" s="424">
        <f>V184+V183+V182+V181</f>
        <v>0.05</v>
      </c>
      <c r="W186" s="425"/>
      <c r="X186" s="307">
        <f>X185+X184+X183+X182+X181</f>
        <v>0.15</v>
      </c>
      <c r="Y186" s="353"/>
      <c r="Z186" s="353"/>
      <c r="AA186" s="308"/>
      <c r="AB186" s="428">
        <f>AB185+AB184+AB183+AB182+AB181</f>
        <v>585</v>
      </c>
      <c r="AC186" s="429"/>
      <c r="AD186" s="426">
        <f>AD185+AD184+AD183+AD182+AD181</f>
        <v>581.71</v>
      </c>
      <c r="AE186" s="427"/>
      <c r="AF186" s="787">
        <f>AF185+AF184+AF183+AF182+AF181</f>
        <v>0.2</v>
      </c>
      <c r="AG186" s="788"/>
      <c r="AH186" s="424">
        <f>AH185+AH184+AH183+AH182+AH181</f>
        <v>3.7000000000000005E-2</v>
      </c>
      <c r="AI186" s="433"/>
      <c r="AJ186" s="425"/>
      <c r="AK186" s="23">
        <f>AK185+AK184+AK183+AK182+AK181</f>
        <v>684.7</v>
      </c>
      <c r="AL186" s="23">
        <f>AL185+AL184+AL183+AL182+AL181</f>
        <v>0.18</v>
      </c>
      <c r="AM186" s="23">
        <f>AM185+AM184+AM183+AM182+AM181</f>
        <v>111.5</v>
      </c>
      <c r="AN186" s="300">
        <f>AN185+AN184+AN183+AN182+AN181</f>
        <v>2.9499999999999997</v>
      </c>
      <c r="AO186" s="302"/>
      <c r="AP186" s="748"/>
      <c r="AQ186" s="749"/>
    </row>
    <row r="187" spans="1:43" ht="15" customHeight="1">
      <c r="A187" s="588" t="s">
        <v>13</v>
      </c>
      <c r="B187" s="589"/>
      <c r="C187" s="589"/>
      <c r="D187" s="589"/>
      <c r="E187" s="589"/>
      <c r="F187" s="589"/>
      <c r="G187" s="589"/>
      <c r="H187" s="589"/>
      <c r="I187" s="589"/>
      <c r="J187" s="589"/>
      <c r="K187" s="589"/>
      <c r="L187" s="589"/>
      <c r="M187" s="589"/>
      <c r="N187" s="589"/>
      <c r="O187" s="589"/>
      <c r="P187" s="589"/>
      <c r="Q187" s="589"/>
      <c r="R187" s="589"/>
      <c r="S187" s="589"/>
      <c r="T187" s="589"/>
      <c r="U187" s="589"/>
      <c r="V187" s="589"/>
      <c r="W187" s="589"/>
      <c r="X187" s="589"/>
      <c r="Y187" s="589"/>
      <c r="Z187" s="589"/>
      <c r="AA187" s="589"/>
      <c r="AB187" s="589"/>
      <c r="AC187" s="589"/>
      <c r="AD187" s="589"/>
      <c r="AE187" s="589"/>
      <c r="AF187" s="589"/>
      <c r="AG187" s="589"/>
      <c r="AH187" s="589"/>
      <c r="AI187" s="589"/>
      <c r="AJ187" s="589"/>
      <c r="AK187" s="589"/>
      <c r="AL187" s="589"/>
      <c r="AM187" s="589"/>
      <c r="AN187" s="589"/>
      <c r="AO187" s="590"/>
      <c r="AP187" s="748"/>
      <c r="AQ187" s="749"/>
    </row>
    <row r="188" spans="1:43" ht="22.2" customHeight="1">
      <c r="A188" s="11">
        <v>53</v>
      </c>
      <c r="B188" s="258" t="s">
        <v>181</v>
      </c>
      <c r="C188" s="360"/>
      <c r="D188" s="11"/>
      <c r="E188" s="11">
        <v>100</v>
      </c>
      <c r="F188" s="763">
        <v>1.28</v>
      </c>
      <c r="G188" s="292"/>
      <c r="H188" s="763">
        <v>5.05</v>
      </c>
      <c r="I188" s="291"/>
      <c r="J188" s="292"/>
      <c r="K188" s="763">
        <v>3.76</v>
      </c>
      <c r="L188" s="292"/>
      <c r="M188" s="763">
        <v>51.6</v>
      </c>
      <c r="N188" s="291"/>
      <c r="O188" s="292"/>
      <c r="P188" s="763">
        <v>0.03</v>
      </c>
      <c r="Q188" s="292"/>
      <c r="R188" s="763">
        <v>0.03</v>
      </c>
      <c r="S188" s="345"/>
      <c r="T188" s="763">
        <v>1.71</v>
      </c>
      <c r="U188" s="292"/>
      <c r="V188" s="799">
        <v>2.5999999999999999E-2</v>
      </c>
      <c r="W188" s="800"/>
      <c r="X188" s="757">
        <v>0</v>
      </c>
      <c r="Y188" s="762"/>
      <c r="Z188" s="762"/>
      <c r="AA188" s="758"/>
      <c r="AB188" s="763">
        <v>42.75</v>
      </c>
      <c r="AC188" s="292"/>
      <c r="AD188" s="763">
        <v>22.7</v>
      </c>
      <c r="AE188" s="291"/>
      <c r="AF188" s="801">
        <v>3.0000000000000001E-3</v>
      </c>
      <c r="AG188" s="801"/>
      <c r="AH188" s="291">
        <v>2.8000000000000001E-2</v>
      </c>
      <c r="AI188" s="291"/>
      <c r="AJ188" s="292"/>
      <c r="AK188" s="29">
        <v>15.33</v>
      </c>
      <c r="AL188" s="60">
        <v>3.3000000000000002E-2</v>
      </c>
      <c r="AM188" s="31">
        <v>15</v>
      </c>
      <c r="AN188" s="763">
        <v>0.46</v>
      </c>
      <c r="AO188" s="292"/>
      <c r="AP188" s="98"/>
      <c r="AQ188" s="98"/>
    </row>
    <row r="189" spans="1:43" ht="18" customHeight="1">
      <c r="A189" s="59">
        <v>67</v>
      </c>
      <c r="B189" s="467" t="s">
        <v>180</v>
      </c>
      <c r="C189" s="468"/>
      <c r="D189" s="789">
        <v>100</v>
      </c>
      <c r="E189" s="790"/>
      <c r="F189" s="791">
        <v>1.6</v>
      </c>
      <c r="G189" s="792"/>
      <c r="H189" s="791">
        <v>5.17</v>
      </c>
      <c r="I189" s="793"/>
      <c r="J189" s="792"/>
      <c r="K189" s="791">
        <v>8.6</v>
      </c>
      <c r="L189" s="792"/>
      <c r="M189" s="791">
        <v>87.8</v>
      </c>
      <c r="N189" s="793"/>
      <c r="O189" s="792"/>
      <c r="P189" s="791">
        <v>0.05</v>
      </c>
      <c r="Q189" s="792"/>
      <c r="R189" s="791">
        <v>0.05</v>
      </c>
      <c r="S189" s="792"/>
      <c r="T189" s="791">
        <v>15.5</v>
      </c>
      <c r="U189" s="792"/>
      <c r="V189" s="791">
        <v>1.2999999999999999E-2</v>
      </c>
      <c r="W189" s="792"/>
      <c r="X189" s="791">
        <v>0</v>
      </c>
      <c r="Y189" s="793"/>
      <c r="Z189" s="793"/>
      <c r="AA189" s="792"/>
      <c r="AB189" s="791">
        <v>29.9</v>
      </c>
      <c r="AC189" s="792"/>
      <c r="AD189" s="791">
        <v>44.81</v>
      </c>
      <c r="AE189" s="792"/>
      <c r="AF189" s="794">
        <v>0.01</v>
      </c>
      <c r="AG189" s="795"/>
      <c r="AH189" s="794">
        <v>0.03</v>
      </c>
      <c r="AI189" s="796"/>
      <c r="AJ189" s="795"/>
      <c r="AK189" s="59">
        <v>2.15</v>
      </c>
      <c r="AL189" s="59">
        <v>0</v>
      </c>
      <c r="AM189" s="59">
        <v>20.5</v>
      </c>
      <c r="AN189" s="797">
        <v>0.15</v>
      </c>
      <c r="AO189" s="798"/>
      <c r="AP189" s="746"/>
      <c r="AQ189" s="747"/>
    </row>
    <row r="190" spans="1:43" ht="16.2" customHeight="1">
      <c r="A190" s="23">
        <v>96</v>
      </c>
      <c r="B190" s="242" t="s">
        <v>148</v>
      </c>
      <c r="C190" s="244"/>
      <c r="D190" s="303" t="s">
        <v>138</v>
      </c>
      <c r="E190" s="486"/>
      <c r="F190" s="340">
        <v>2.75</v>
      </c>
      <c r="G190" s="341"/>
      <c r="H190" s="343">
        <v>7.6</v>
      </c>
      <c r="I190" s="331"/>
      <c r="J190" s="344"/>
      <c r="K190" s="343">
        <v>21.42</v>
      </c>
      <c r="L190" s="344"/>
      <c r="M190" s="340">
        <v>185.75</v>
      </c>
      <c r="N190" s="333"/>
      <c r="O190" s="341"/>
      <c r="P190" s="343">
        <v>0.26</v>
      </c>
      <c r="Q190" s="344"/>
      <c r="R190" s="343">
        <v>0.09</v>
      </c>
      <c r="S190" s="421"/>
      <c r="T190" s="343">
        <v>8.67</v>
      </c>
      <c r="U190" s="344"/>
      <c r="V190" s="338">
        <v>1E-3</v>
      </c>
      <c r="W190" s="339"/>
      <c r="X190" s="340">
        <v>0</v>
      </c>
      <c r="Y190" s="333"/>
      <c r="Z190" s="333"/>
      <c r="AA190" s="341"/>
      <c r="AB190" s="343">
        <v>52.62</v>
      </c>
      <c r="AC190" s="344"/>
      <c r="AD190" s="343">
        <v>178.12</v>
      </c>
      <c r="AE190" s="344"/>
      <c r="AF190" s="338">
        <v>9.7000000000000003E-2</v>
      </c>
      <c r="AG190" s="342"/>
      <c r="AH190" s="339"/>
      <c r="AI190" s="338">
        <v>7.0000000000000001E-3</v>
      </c>
      <c r="AJ190" s="339"/>
      <c r="AK190" s="1">
        <v>86.76</v>
      </c>
      <c r="AL190" s="79">
        <v>4.7E-2</v>
      </c>
      <c r="AM190" s="1">
        <v>37.020000000000003</v>
      </c>
      <c r="AN190" s="343">
        <v>0.51</v>
      </c>
      <c r="AO190" s="344"/>
      <c r="AP190" s="746"/>
      <c r="AQ190" s="747"/>
    </row>
    <row r="191" spans="1:43" ht="20.25" customHeight="1">
      <c r="A191" s="23">
        <v>232</v>
      </c>
      <c r="B191" s="242" t="s">
        <v>146</v>
      </c>
      <c r="C191" s="244"/>
      <c r="D191" s="310">
        <v>100</v>
      </c>
      <c r="E191" s="312"/>
      <c r="F191" s="313">
        <v>20.2</v>
      </c>
      <c r="G191" s="314"/>
      <c r="H191" s="307">
        <v>12.07</v>
      </c>
      <c r="I191" s="353"/>
      <c r="J191" s="308"/>
      <c r="K191" s="307">
        <v>2.08</v>
      </c>
      <c r="L191" s="308"/>
      <c r="M191" s="307">
        <v>197.23</v>
      </c>
      <c r="N191" s="353"/>
      <c r="O191" s="308"/>
      <c r="P191" s="313">
        <v>0.2</v>
      </c>
      <c r="Q191" s="314"/>
      <c r="R191" s="307">
        <v>0.17</v>
      </c>
      <c r="S191" s="308"/>
      <c r="T191" s="307">
        <v>2.63</v>
      </c>
      <c r="U191" s="308"/>
      <c r="V191" s="307">
        <v>0.03</v>
      </c>
      <c r="W191" s="308"/>
      <c r="X191" s="310">
        <v>0</v>
      </c>
      <c r="Y191" s="311"/>
      <c r="Z191" s="311"/>
      <c r="AA191" s="312"/>
      <c r="AB191" s="307">
        <v>149.94999999999999</v>
      </c>
      <c r="AC191" s="308"/>
      <c r="AD191" s="307">
        <v>297.55</v>
      </c>
      <c r="AE191" s="308"/>
      <c r="AF191" s="426">
        <v>0.14000000000000001</v>
      </c>
      <c r="AG191" s="427"/>
      <c r="AH191" s="298">
        <v>1E-3</v>
      </c>
      <c r="AI191" s="776"/>
      <c r="AJ191" s="299"/>
      <c r="AK191" s="23">
        <v>35.93</v>
      </c>
      <c r="AL191" s="58">
        <v>5.3999999999999999E-2</v>
      </c>
      <c r="AM191" s="23">
        <v>65.099999999999994</v>
      </c>
      <c r="AN191" s="802">
        <v>1.94</v>
      </c>
      <c r="AO191" s="316"/>
      <c r="AP191" s="746"/>
      <c r="AQ191" s="747"/>
    </row>
    <row r="192" spans="1:43" ht="14.4" customHeight="1">
      <c r="A192" s="172">
        <v>312</v>
      </c>
      <c r="B192" s="242" t="s">
        <v>131</v>
      </c>
      <c r="C192" s="244"/>
      <c r="D192" s="396">
        <v>180</v>
      </c>
      <c r="E192" s="397"/>
      <c r="F192" s="803">
        <v>3.9</v>
      </c>
      <c r="G192" s="804"/>
      <c r="H192" s="803">
        <v>11.1</v>
      </c>
      <c r="I192" s="805"/>
      <c r="J192" s="804"/>
      <c r="K192" s="803">
        <v>26.42</v>
      </c>
      <c r="L192" s="804"/>
      <c r="M192" s="803">
        <v>164.1</v>
      </c>
      <c r="N192" s="805"/>
      <c r="O192" s="804"/>
      <c r="P192" s="803">
        <v>0.19</v>
      </c>
      <c r="Q192" s="804"/>
      <c r="R192" s="806">
        <v>0.15</v>
      </c>
      <c r="S192" s="807"/>
      <c r="T192" s="808">
        <v>3</v>
      </c>
      <c r="U192" s="809"/>
      <c r="V192" s="803">
        <v>7.0000000000000007E-2</v>
      </c>
      <c r="W192" s="804"/>
      <c r="X192" s="803">
        <v>0</v>
      </c>
      <c r="Y192" s="805"/>
      <c r="Z192" s="805"/>
      <c r="AA192" s="804"/>
      <c r="AB192" s="803">
        <v>52.56</v>
      </c>
      <c r="AC192" s="804"/>
      <c r="AD192" s="803">
        <v>116.2</v>
      </c>
      <c r="AE192" s="804"/>
      <c r="AF192" s="810">
        <v>0</v>
      </c>
      <c r="AG192" s="811"/>
      <c r="AH192" s="810">
        <v>0</v>
      </c>
      <c r="AI192" s="812"/>
      <c r="AJ192" s="811"/>
      <c r="AK192" s="172">
        <v>0</v>
      </c>
      <c r="AL192" s="172">
        <v>0.03</v>
      </c>
      <c r="AM192" s="172">
        <v>19.600000000000001</v>
      </c>
      <c r="AN192" s="813">
        <v>0.63</v>
      </c>
      <c r="AO192" s="814"/>
      <c r="AP192" s="815"/>
      <c r="AQ192" s="816"/>
    </row>
    <row r="193" spans="1:43" ht="24" customHeight="1">
      <c r="A193" s="23">
        <v>349.1</v>
      </c>
      <c r="B193" s="242" t="s">
        <v>150</v>
      </c>
      <c r="C193" s="817"/>
      <c r="D193" s="384">
        <v>200</v>
      </c>
      <c r="E193" s="385"/>
      <c r="F193" s="307">
        <v>0.22</v>
      </c>
      <c r="G193" s="308"/>
      <c r="H193" s="310">
        <v>0</v>
      </c>
      <c r="I193" s="311"/>
      <c r="J193" s="312"/>
      <c r="K193" s="307">
        <v>19.440000000000001</v>
      </c>
      <c r="L193" s="308"/>
      <c r="M193" s="307">
        <v>76.75</v>
      </c>
      <c r="N193" s="353"/>
      <c r="O193" s="308"/>
      <c r="P193" s="310">
        <v>0</v>
      </c>
      <c r="Q193" s="312"/>
      <c r="R193" s="310">
        <v>0</v>
      </c>
      <c r="S193" s="312"/>
      <c r="T193" s="313">
        <v>0.2</v>
      </c>
      <c r="U193" s="314"/>
      <c r="V193" s="310">
        <v>0</v>
      </c>
      <c r="W193" s="312"/>
      <c r="X193" s="310">
        <v>0</v>
      </c>
      <c r="Y193" s="311"/>
      <c r="Z193" s="311"/>
      <c r="AA193" s="312"/>
      <c r="AB193" s="313">
        <v>22.6</v>
      </c>
      <c r="AC193" s="314"/>
      <c r="AD193" s="313">
        <v>7.7</v>
      </c>
      <c r="AE193" s="314"/>
      <c r="AF193" s="653">
        <v>0</v>
      </c>
      <c r="AG193" s="654"/>
      <c r="AH193" s="653">
        <v>0</v>
      </c>
      <c r="AI193" s="818"/>
      <c r="AJ193" s="654"/>
      <c r="AK193" s="23">
        <v>0.45</v>
      </c>
      <c r="AL193" s="5">
        <v>0</v>
      </c>
      <c r="AM193" s="24">
        <v>3</v>
      </c>
      <c r="AN193" s="300">
        <v>0.66</v>
      </c>
      <c r="AO193" s="302"/>
      <c r="AP193" s="746"/>
      <c r="AQ193" s="747"/>
    </row>
    <row r="194" spans="1:43" ht="13.95" customHeight="1">
      <c r="A194" s="23">
        <v>5.08</v>
      </c>
      <c r="B194" s="242" t="s">
        <v>46</v>
      </c>
      <c r="C194" s="244"/>
      <c r="D194" s="310">
        <v>70</v>
      </c>
      <c r="E194" s="312"/>
      <c r="F194" s="307">
        <v>1.84</v>
      </c>
      <c r="G194" s="308"/>
      <c r="H194" s="307">
        <v>0.33</v>
      </c>
      <c r="I194" s="353"/>
      <c r="J194" s="308"/>
      <c r="K194" s="313">
        <v>23.9</v>
      </c>
      <c r="L194" s="314"/>
      <c r="M194" s="313">
        <v>126.7</v>
      </c>
      <c r="N194" s="240"/>
      <c r="O194" s="314"/>
      <c r="P194" s="307">
        <v>0.12</v>
      </c>
      <c r="Q194" s="308"/>
      <c r="R194" s="307">
        <v>0.06</v>
      </c>
      <c r="S194" s="308"/>
      <c r="T194" s="310">
        <v>0</v>
      </c>
      <c r="U194" s="312"/>
      <c r="V194" s="310">
        <v>0</v>
      </c>
      <c r="W194" s="312"/>
      <c r="X194" s="310">
        <v>0</v>
      </c>
      <c r="Y194" s="311"/>
      <c r="Z194" s="311"/>
      <c r="AA194" s="312"/>
      <c r="AB194" s="313">
        <v>24.5</v>
      </c>
      <c r="AC194" s="314"/>
      <c r="AD194" s="313">
        <v>110.6</v>
      </c>
      <c r="AE194" s="314"/>
      <c r="AF194" s="529">
        <v>1.6E-2</v>
      </c>
      <c r="AG194" s="530"/>
      <c r="AH194" s="653">
        <v>0</v>
      </c>
      <c r="AI194" s="818"/>
      <c r="AJ194" s="654"/>
      <c r="AK194" s="24">
        <v>17.100000000000001</v>
      </c>
      <c r="AL194" s="23">
        <v>0.03</v>
      </c>
      <c r="AM194" s="24">
        <v>32.9</v>
      </c>
      <c r="AN194" s="300">
        <v>1.33</v>
      </c>
      <c r="AO194" s="302"/>
      <c r="AP194" s="748"/>
      <c r="AQ194" s="749"/>
    </row>
    <row r="195" spans="1:43" ht="15" customHeight="1">
      <c r="A195" s="23">
        <v>5.01</v>
      </c>
      <c r="B195" s="242" t="s">
        <v>78</v>
      </c>
      <c r="C195" s="244"/>
      <c r="D195" s="386">
        <v>50</v>
      </c>
      <c r="E195" s="388"/>
      <c r="F195" s="307">
        <v>3.8</v>
      </c>
      <c r="G195" s="308"/>
      <c r="H195" s="307">
        <v>0.4</v>
      </c>
      <c r="I195" s="353"/>
      <c r="J195" s="308"/>
      <c r="K195" s="313">
        <v>24.3</v>
      </c>
      <c r="L195" s="314"/>
      <c r="M195" s="313">
        <v>117.5</v>
      </c>
      <c r="N195" s="240"/>
      <c r="O195" s="314"/>
      <c r="P195" s="307">
        <v>0.06</v>
      </c>
      <c r="Q195" s="308"/>
      <c r="R195" s="307">
        <v>0.02</v>
      </c>
      <c r="S195" s="308"/>
      <c r="T195" s="310">
        <v>1</v>
      </c>
      <c r="U195" s="312"/>
      <c r="V195" s="310">
        <v>0</v>
      </c>
      <c r="W195" s="312"/>
      <c r="X195" s="310">
        <v>0</v>
      </c>
      <c r="Y195" s="311"/>
      <c r="Z195" s="311"/>
      <c r="AA195" s="312"/>
      <c r="AB195" s="313">
        <v>10</v>
      </c>
      <c r="AC195" s="314"/>
      <c r="AD195" s="313">
        <v>32.5</v>
      </c>
      <c r="AE195" s="314"/>
      <c r="AF195" s="298">
        <v>0.73</v>
      </c>
      <c r="AG195" s="299"/>
      <c r="AH195" s="422">
        <v>0</v>
      </c>
      <c r="AI195" s="434"/>
      <c r="AJ195" s="423"/>
      <c r="AK195" s="24">
        <v>6.5</v>
      </c>
      <c r="AL195" s="25">
        <v>0</v>
      </c>
      <c r="AM195" s="24">
        <v>120.5</v>
      </c>
      <c r="AN195" s="424">
        <v>0.44</v>
      </c>
      <c r="AO195" s="425"/>
      <c r="AP195" s="748"/>
      <c r="AQ195" s="749"/>
    </row>
    <row r="196" spans="1:43" ht="15" customHeight="1">
      <c r="A196" s="242" t="s">
        <v>79</v>
      </c>
      <c r="B196" s="243"/>
      <c r="C196" s="243"/>
      <c r="D196" s="243"/>
      <c r="E196" s="244"/>
      <c r="F196" s="313">
        <f>F195+F194+F193+F192+F191+F190+F188</f>
        <v>33.99</v>
      </c>
      <c r="G196" s="314"/>
      <c r="H196" s="313">
        <f>H195+H194+H193+H192+H191+H190+H188</f>
        <v>36.549999999999997</v>
      </c>
      <c r="I196" s="240"/>
      <c r="J196" s="314"/>
      <c r="K196" s="313">
        <f>K195+K194+K193+K192+K191+K190+K188</f>
        <v>121.32000000000001</v>
      </c>
      <c r="L196" s="314"/>
      <c r="M196" s="313">
        <f>M195+M194+M193+M192+M191+M190+M188</f>
        <v>919.63</v>
      </c>
      <c r="N196" s="240"/>
      <c r="O196" s="314"/>
      <c r="P196" s="313">
        <f>+P186</f>
        <v>0.48</v>
      </c>
      <c r="Q196" s="314"/>
      <c r="R196" s="313">
        <f>R195+R194+R193+R192+R191+R190+R188</f>
        <v>0.52</v>
      </c>
      <c r="S196" s="314"/>
      <c r="T196" s="313">
        <f>T195+T194+T193+T192+T191+T190+T188</f>
        <v>17.21</v>
      </c>
      <c r="U196" s="314"/>
      <c r="V196" s="313">
        <v>1</v>
      </c>
      <c r="W196" s="314"/>
      <c r="X196" s="313">
        <f>X195+X194++X193+X192+X191+X190+X189</f>
        <v>0</v>
      </c>
      <c r="Y196" s="240"/>
      <c r="Z196" s="240"/>
      <c r="AA196" s="314"/>
      <c r="AB196" s="313">
        <f>AB195+AB194+AB193+AB192+AB191+AB190+AB188</f>
        <v>354.98</v>
      </c>
      <c r="AC196" s="314"/>
      <c r="AD196" s="313">
        <f>AD195+AD194+AD193+AD192+AD191+AD190+AD188</f>
        <v>765.37</v>
      </c>
      <c r="AE196" s="314"/>
      <c r="AF196" s="653">
        <f>AF195+AF194+AF193+AF192+AF191+AF190+AF188</f>
        <v>0.98599999999999999</v>
      </c>
      <c r="AG196" s="654"/>
      <c r="AH196" s="653">
        <f>AH195+AH194+AH193+AH192+AH191+AH190+AH188</f>
        <v>2.9000000000000001E-2</v>
      </c>
      <c r="AI196" s="818"/>
      <c r="AJ196" s="654"/>
      <c r="AK196" s="24">
        <f>AK195+AK194+AK193+AK192+AK191+AK190+AK188</f>
        <v>162.07000000000002</v>
      </c>
      <c r="AL196" s="24">
        <f>AL195+AL194+AL193+AL192+AL191+AL190+AL188</f>
        <v>0.19399999999999998</v>
      </c>
      <c r="AM196" s="24">
        <f>AM195+AM194+AM193+AM192+AM191+AM190+AM188</f>
        <v>293.12</v>
      </c>
      <c r="AN196" s="422">
        <f>AN194+AN193+AN191+AN192+AN190+AN188</f>
        <v>5.53</v>
      </c>
      <c r="AO196" s="423"/>
      <c r="AP196" s="748"/>
      <c r="AQ196" s="749"/>
    </row>
    <row r="197" spans="1:43" ht="15" customHeight="1">
      <c r="A197" s="677" t="s">
        <v>48</v>
      </c>
      <c r="B197" s="555"/>
      <c r="C197" s="555"/>
      <c r="D197" s="555"/>
      <c r="E197" s="556"/>
      <c r="F197" s="683">
        <f>F196+F186</f>
        <v>61.39</v>
      </c>
      <c r="G197" s="685"/>
      <c r="H197" s="683">
        <f>H196+H186</f>
        <v>61.459999999999994</v>
      </c>
      <c r="I197" s="684"/>
      <c r="J197" s="685"/>
      <c r="K197" s="683">
        <v>297</v>
      </c>
      <c r="L197" s="685"/>
      <c r="M197" s="683">
        <f>M196+M186</f>
        <v>1659.28</v>
      </c>
      <c r="N197" s="684"/>
      <c r="O197" s="685"/>
      <c r="P197" s="683">
        <f>P196+P186</f>
        <v>0.96</v>
      </c>
      <c r="Q197" s="685"/>
      <c r="R197" s="683">
        <f>R196+R186</f>
        <v>1.1100000000000001</v>
      </c>
      <c r="S197" s="685"/>
      <c r="T197" s="683">
        <f>T196+T186</f>
        <v>29.41</v>
      </c>
      <c r="U197" s="685"/>
      <c r="V197" s="683">
        <v>1.1000000000000001</v>
      </c>
      <c r="W197" s="685"/>
      <c r="X197" s="683">
        <f>X196+X186</f>
        <v>0.15</v>
      </c>
      <c r="Y197" s="684"/>
      <c r="Z197" s="684"/>
      <c r="AA197" s="685"/>
      <c r="AB197" s="683">
        <f>AB196+AB186</f>
        <v>939.98</v>
      </c>
      <c r="AC197" s="685"/>
      <c r="AD197" s="683">
        <f>AD196+AD186</f>
        <v>1347.08</v>
      </c>
      <c r="AE197" s="685"/>
      <c r="AF197" s="819">
        <f>AF196+AF186</f>
        <v>1.1859999999999999</v>
      </c>
      <c r="AG197" s="820"/>
      <c r="AH197" s="819">
        <f>AH196+AH186</f>
        <v>6.6000000000000003E-2</v>
      </c>
      <c r="AI197" s="821"/>
      <c r="AJ197" s="820"/>
      <c r="AK197" s="106">
        <f>AK196+AK186</f>
        <v>846.7700000000001</v>
      </c>
      <c r="AL197" s="106">
        <f>AL196+AL186</f>
        <v>0.374</v>
      </c>
      <c r="AM197" s="106">
        <f>AM196+AM186</f>
        <v>404.62</v>
      </c>
      <c r="AN197" s="687">
        <f>AN196+AN186</f>
        <v>8.48</v>
      </c>
      <c r="AO197" s="689"/>
      <c r="AP197" s="748"/>
      <c r="AQ197" s="749"/>
    </row>
    <row r="198" spans="1:43" ht="15" customHeight="1">
      <c r="A198" s="403" t="s">
        <v>117</v>
      </c>
      <c r="B198" s="404"/>
      <c r="C198" s="404"/>
      <c r="D198" s="404"/>
      <c r="E198" s="404"/>
      <c r="F198" s="404"/>
      <c r="G198" s="404"/>
      <c r="H198" s="404"/>
      <c r="I198" s="404"/>
      <c r="J198" s="404"/>
      <c r="K198" s="404"/>
      <c r="L198" s="404"/>
      <c r="M198" s="404"/>
      <c r="N198" s="404"/>
      <c r="O198" s="404"/>
      <c r="P198" s="404"/>
      <c r="Q198" s="404"/>
      <c r="R198" s="404"/>
      <c r="S198" s="404"/>
      <c r="T198" s="404"/>
      <c r="U198" s="404"/>
      <c r="V198" s="404"/>
      <c r="W198" s="404"/>
      <c r="X198" s="404"/>
      <c r="Y198" s="404"/>
      <c r="Z198" s="404"/>
      <c r="AA198" s="404"/>
      <c r="AB198" s="404"/>
      <c r="AC198" s="404"/>
      <c r="AD198" s="404"/>
      <c r="AE198" s="404"/>
      <c r="AF198" s="404"/>
      <c r="AG198" s="404"/>
      <c r="AH198" s="404"/>
      <c r="AI198" s="404"/>
      <c r="AJ198" s="404"/>
      <c r="AK198" s="404"/>
      <c r="AL198" s="404"/>
      <c r="AM198" s="404"/>
      <c r="AN198" s="405"/>
      <c r="AO198" s="225"/>
      <c r="AP198" s="98"/>
      <c r="AQ198" s="98"/>
    </row>
    <row r="199" spans="1:43" ht="15" customHeight="1">
      <c r="A199" s="227">
        <v>7</v>
      </c>
      <c r="B199" s="411" t="s">
        <v>124</v>
      </c>
      <c r="C199" s="412"/>
      <c r="D199" s="413"/>
      <c r="E199" s="11">
        <v>60</v>
      </c>
      <c r="F199" s="232">
        <v>6.6</v>
      </c>
      <c r="G199" s="234"/>
      <c r="H199" s="232">
        <v>9.98</v>
      </c>
      <c r="I199" s="233"/>
      <c r="J199" s="234"/>
      <c r="K199" s="232">
        <v>17.8</v>
      </c>
      <c r="L199" s="234"/>
      <c r="M199" s="232">
        <v>188.4</v>
      </c>
      <c r="N199" s="233"/>
      <c r="O199" s="234"/>
      <c r="P199" s="235">
        <v>4.8000000000000001E-2</v>
      </c>
      <c r="Q199" s="237"/>
      <c r="R199" s="235">
        <v>7.8E-2</v>
      </c>
      <c r="S199" s="236"/>
      <c r="T199" s="235">
        <v>7.1999999999999995E-2</v>
      </c>
      <c r="U199" s="237"/>
      <c r="V199" s="235">
        <v>6.3E-2</v>
      </c>
      <c r="W199" s="237"/>
      <c r="X199" s="232">
        <v>0</v>
      </c>
      <c r="Y199" s="233"/>
      <c r="Z199" s="233"/>
      <c r="AA199" s="234"/>
      <c r="AB199" s="232">
        <v>167.32</v>
      </c>
      <c r="AC199" s="234"/>
      <c r="AD199" s="232">
        <v>115.67</v>
      </c>
      <c r="AE199" s="234"/>
      <c r="AF199" s="232">
        <v>0</v>
      </c>
      <c r="AG199" s="233"/>
      <c r="AH199" s="234"/>
      <c r="AI199" s="235">
        <v>0.01</v>
      </c>
      <c r="AJ199" s="237"/>
      <c r="AK199" s="195">
        <v>51.48</v>
      </c>
      <c r="AL199" s="195">
        <v>0</v>
      </c>
      <c r="AM199" s="75">
        <v>11.34</v>
      </c>
      <c r="AN199" s="235">
        <v>0.57999999999999996</v>
      </c>
      <c r="AO199" s="237"/>
      <c r="AP199" s="98"/>
      <c r="AQ199" s="98"/>
    </row>
    <row r="200" spans="1:43" ht="15" customHeight="1">
      <c r="A200" s="227">
        <v>407</v>
      </c>
      <c r="B200" s="411" t="s">
        <v>143</v>
      </c>
      <c r="C200" s="412"/>
      <c r="D200" s="413"/>
      <c r="E200" s="11">
        <v>200</v>
      </c>
      <c r="F200" s="232">
        <v>0.2</v>
      </c>
      <c r="G200" s="234"/>
      <c r="H200" s="232">
        <v>0.6</v>
      </c>
      <c r="I200" s="233"/>
      <c r="J200" s="234"/>
      <c r="K200" s="232">
        <v>22.2</v>
      </c>
      <c r="L200" s="234"/>
      <c r="M200" s="232">
        <v>86.4</v>
      </c>
      <c r="N200" s="233"/>
      <c r="O200" s="234"/>
      <c r="P200" s="235">
        <v>0.02</v>
      </c>
      <c r="Q200" s="237"/>
      <c r="R200" s="235">
        <v>0.1</v>
      </c>
      <c r="S200" s="236"/>
      <c r="T200" s="232">
        <v>4.8</v>
      </c>
      <c r="U200" s="234"/>
      <c r="V200" s="232">
        <v>0</v>
      </c>
      <c r="W200" s="234"/>
      <c r="X200" s="232">
        <v>0</v>
      </c>
      <c r="Y200" s="233"/>
      <c r="Z200" s="233"/>
      <c r="AA200" s="234"/>
      <c r="AB200" s="232">
        <v>14</v>
      </c>
      <c r="AC200" s="234"/>
      <c r="AD200" s="232">
        <v>28.7</v>
      </c>
      <c r="AE200" s="234"/>
      <c r="AF200" s="235">
        <v>7.8E-2</v>
      </c>
      <c r="AG200" s="238"/>
      <c r="AH200" s="237"/>
      <c r="AI200" s="232">
        <v>0.2</v>
      </c>
      <c r="AJ200" s="234"/>
      <c r="AK200" s="195">
        <v>202</v>
      </c>
      <c r="AL200" s="195">
        <v>0</v>
      </c>
      <c r="AM200" s="195">
        <v>10</v>
      </c>
      <c r="AN200" s="235">
        <v>0.24</v>
      </c>
      <c r="AO200" s="237"/>
      <c r="AP200" s="98"/>
      <c r="AQ200" s="98"/>
    </row>
    <row r="201" spans="1:43" ht="15" customHeight="1">
      <c r="A201" s="228">
        <v>338</v>
      </c>
      <c r="B201" s="408" t="s">
        <v>215</v>
      </c>
      <c r="C201" s="409"/>
      <c r="D201" s="226"/>
      <c r="E201" s="11">
        <v>100</v>
      </c>
      <c r="F201" s="249">
        <v>0.9</v>
      </c>
      <c r="G201" s="250"/>
      <c r="H201" s="249">
        <v>0.2</v>
      </c>
      <c r="I201" s="251"/>
      <c r="J201" s="250"/>
      <c r="K201" s="249">
        <v>8.1</v>
      </c>
      <c r="L201" s="250"/>
      <c r="M201" s="249">
        <v>40</v>
      </c>
      <c r="N201" s="251"/>
      <c r="O201" s="250"/>
      <c r="P201" s="252">
        <v>0.04</v>
      </c>
      <c r="Q201" s="253"/>
      <c r="R201" s="252">
        <v>0.03</v>
      </c>
      <c r="S201" s="253"/>
      <c r="T201" s="249">
        <v>6</v>
      </c>
      <c r="U201" s="250"/>
      <c r="V201" s="249">
        <v>0.05</v>
      </c>
      <c r="W201" s="250"/>
      <c r="X201" s="254">
        <v>0</v>
      </c>
      <c r="Y201" s="255"/>
      <c r="Z201" s="255"/>
      <c r="AA201" s="256"/>
      <c r="AB201" s="249">
        <v>34</v>
      </c>
      <c r="AC201" s="250"/>
      <c r="AD201" s="254">
        <v>23</v>
      </c>
      <c r="AE201" s="256"/>
      <c r="AF201" s="252">
        <v>0.02</v>
      </c>
      <c r="AG201" s="257"/>
      <c r="AH201" s="253"/>
      <c r="AI201" s="252">
        <v>0.05</v>
      </c>
      <c r="AJ201" s="253"/>
      <c r="AK201" s="62">
        <v>18.100000000000001</v>
      </c>
      <c r="AL201" s="144">
        <v>0</v>
      </c>
      <c r="AM201" s="17">
        <v>13</v>
      </c>
      <c r="AN201" s="249">
        <v>0.3</v>
      </c>
      <c r="AO201" s="250"/>
      <c r="AP201" s="205"/>
      <c r="AQ201" s="205"/>
    </row>
    <row r="202" spans="1:43" ht="15" customHeight="1">
      <c r="A202" s="95"/>
      <c r="B202" s="406" t="s">
        <v>111</v>
      </c>
      <c r="C202" s="407"/>
      <c r="D202" s="11"/>
      <c r="E202" s="11"/>
      <c r="F202" s="361">
        <f>F201+F199+F200</f>
        <v>7.7</v>
      </c>
      <c r="G202" s="362"/>
      <c r="H202" s="366">
        <f>H201+H200+H199</f>
        <v>10.780000000000001</v>
      </c>
      <c r="I202" s="367"/>
      <c r="J202" s="368"/>
      <c r="K202" s="366">
        <f>K201+K200+K199</f>
        <v>48.099999999999994</v>
      </c>
      <c r="L202" s="368"/>
      <c r="M202" s="366">
        <f>M201+M200+M199</f>
        <v>314.8</v>
      </c>
      <c r="N202" s="367"/>
      <c r="O202" s="368"/>
      <c r="P202" s="366">
        <f>P201+P200+P199</f>
        <v>0.108</v>
      </c>
      <c r="Q202" s="368"/>
      <c r="R202" s="366">
        <f>R201+R200+R199</f>
        <v>0.20800000000000002</v>
      </c>
      <c r="S202" s="368"/>
      <c r="T202" s="366">
        <f>T201+T200+T199</f>
        <v>10.872</v>
      </c>
      <c r="U202" s="368"/>
      <c r="V202" s="366">
        <f>V201+V200+V199</f>
        <v>0.113</v>
      </c>
      <c r="W202" s="368"/>
      <c r="X202" s="410">
        <f>X200+X201+X199</f>
        <v>0</v>
      </c>
      <c r="Y202" s="399"/>
      <c r="Z202" s="399"/>
      <c r="AA202" s="400"/>
      <c r="AB202" s="366">
        <f>AB201+AB200+AB199</f>
        <v>215.32</v>
      </c>
      <c r="AC202" s="368"/>
      <c r="AD202" s="366">
        <f>AD201+AD200+AD199</f>
        <v>167.37</v>
      </c>
      <c r="AE202" s="368"/>
      <c r="AF202" s="366">
        <f>AF201+AF200+AF199</f>
        <v>9.8000000000000004E-2</v>
      </c>
      <c r="AG202" s="367"/>
      <c r="AH202" s="368"/>
      <c r="AI202" s="366">
        <f>AI201+AI200+AI199</f>
        <v>0.26</v>
      </c>
      <c r="AJ202" s="368"/>
      <c r="AK202" s="76">
        <f>AK201+AK200+AK199</f>
        <v>271.58</v>
      </c>
      <c r="AL202" s="77">
        <f>AL201+AL200+AL199</f>
        <v>0</v>
      </c>
      <c r="AM202" s="76">
        <f>AM201+AM200+AM199</f>
        <v>34.340000000000003</v>
      </c>
      <c r="AN202" s="366">
        <f>AN201+AN200+AN199</f>
        <v>1.1200000000000001</v>
      </c>
      <c r="AO202" s="368"/>
      <c r="AP202" s="98"/>
      <c r="AQ202" s="98"/>
    </row>
    <row r="203" spans="1:43" ht="15" customHeight="1">
      <c r="A203" s="95"/>
      <c r="B203" s="258" t="s">
        <v>112</v>
      </c>
      <c r="C203" s="360"/>
      <c r="D203" s="11"/>
      <c r="E203" s="11"/>
      <c r="F203" s="232">
        <f>F202+F197</f>
        <v>69.09</v>
      </c>
      <c r="G203" s="234"/>
      <c r="H203" s="232">
        <f>H202+H197</f>
        <v>72.239999999999995</v>
      </c>
      <c r="I203" s="233"/>
      <c r="J203" s="234"/>
      <c r="K203" s="232">
        <f>K202+K197</f>
        <v>345.1</v>
      </c>
      <c r="L203" s="234"/>
      <c r="M203" s="232">
        <f>M202+M197</f>
        <v>1974.08</v>
      </c>
      <c r="N203" s="233"/>
      <c r="O203" s="234"/>
      <c r="P203" s="232">
        <f>P202+P197</f>
        <v>1.0680000000000001</v>
      </c>
      <c r="Q203" s="234"/>
      <c r="R203" s="232">
        <f>R202+R197</f>
        <v>1.3180000000000001</v>
      </c>
      <c r="S203" s="234"/>
      <c r="T203" s="232">
        <f>T202+T197</f>
        <v>40.281999999999996</v>
      </c>
      <c r="U203" s="234"/>
      <c r="V203" s="232">
        <f>V202+V197</f>
        <v>1.2130000000000001</v>
      </c>
      <c r="W203" s="234"/>
      <c r="X203" s="232">
        <f>X202+X197</f>
        <v>0.15</v>
      </c>
      <c r="Y203" s="233"/>
      <c r="Z203" s="233"/>
      <c r="AA203" s="234"/>
      <c r="AB203" s="232">
        <f>AB202+AB197</f>
        <v>1155.3</v>
      </c>
      <c r="AC203" s="234"/>
      <c r="AD203" s="232">
        <f>AD202+AD197</f>
        <v>1514.4499999999998</v>
      </c>
      <c r="AE203" s="234"/>
      <c r="AF203" s="232">
        <f>AF202+AF197</f>
        <v>1.284</v>
      </c>
      <c r="AG203" s="234"/>
      <c r="AH203" s="232">
        <f>AI202</f>
        <v>0.26</v>
      </c>
      <c r="AI203" s="233"/>
      <c r="AJ203" s="234"/>
      <c r="AK203" s="63">
        <f>AK202+AK197</f>
        <v>1118.3500000000001</v>
      </c>
      <c r="AL203" s="63">
        <f>AL202+AL197</f>
        <v>0.374</v>
      </c>
      <c r="AM203" s="63">
        <f>AM202+AM197</f>
        <v>438.96000000000004</v>
      </c>
      <c r="AN203" s="232">
        <f>AN202+AN197</f>
        <v>9.6000000000000014</v>
      </c>
      <c r="AO203" s="234"/>
      <c r="AP203" s="98"/>
      <c r="AQ203" s="98"/>
    </row>
    <row r="204" spans="1:43" ht="47.25" customHeight="1">
      <c r="A204" s="822"/>
      <c r="B204" s="783"/>
      <c r="C204" s="823" t="s">
        <v>211</v>
      </c>
      <c r="D204" s="824"/>
      <c r="E204" s="824"/>
      <c r="F204" s="824"/>
      <c r="G204" s="824"/>
      <c r="H204" s="824"/>
      <c r="I204" s="824"/>
      <c r="J204" s="824"/>
      <c r="K204" s="824"/>
      <c r="L204" s="824"/>
      <c r="M204" s="824"/>
      <c r="N204" s="824"/>
      <c r="O204" s="824"/>
      <c r="P204" s="824"/>
      <c r="Q204" s="824"/>
      <c r="R204" s="824"/>
      <c r="S204" s="824"/>
      <c r="T204" s="824"/>
      <c r="U204" s="824"/>
      <c r="V204" s="824"/>
      <c r="W204" s="824"/>
      <c r="X204" s="824"/>
      <c r="Y204" s="824"/>
      <c r="Z204" s="734" t="s">
        <v>69</v>
      </c>
      <c r="AA204" s="734"/>
      <c r="AB204" s="734"/>
      <c r="AC204" s="734"/>
      <c r="AD204" s="734"/>
      <c r="AE204" s="734"/>
      <c r="AF204" s="734"/>
      <c r="AG204" s="734"/>
      <c r="AH204" s="734"/>
      <c r="AI204" s="734"/>
      <c r="AJ204" s="734"/>
      <c r="AK204" s="352" t="s">
        <v>59</v>
      </c>
      <c r="AL204" s="352"/>
      <c r="AM204" s="352"/>
      <c r="AN204" s="352"/>
      <c r="AO204" s="352"/>
      <c r="AP204" s="352"/>
      <c r="AQ204" s="352"/>
    </row>
    <row r="205" spans="1:43" ht="15" customHeight="1">
      <c r="A205" s="457" t="s">
        <v>16</v>
      </c>
      <c r="B205" s="735" t="s">
        <v>17</v>
      </c>
      <c r="C205" s="736"/>
      <c r="D205" s="465" t="s">
        <v>70</v>
      </c>
      <c r="E205" s="466"/>
      <c r="F205" s="661" t="s">
        <v>71</v>
      </c>
      <c r="G205" s="662"/>
      <c r="H205" s="662"/>
      <c r="I205" s="662"/>
      <c r="J205" s="662"/>
      <c r="K205" s="662"/>
      <c r="L205" s="663"/>
      <c r="M205" s="472" t="s">
        <v>72</v>
      </c>
      <c r="N205" s="473"/>
      <c r="O205" s="474"/>
      <c r="P205" s="303" t="s">
        <v>21</v>
      </c>
      <c r="Q205" s="304"/>
      <c r="R205" s="304"/>
      <c r="S205" s="304"/>
      <c r="T205" s="304"/>
      <c r="U205" s="304"/>
      <c r="V205" s="304"/>
      <c r="W205" s="304"/>
      <c r="X205" s="304"/>
      <c r="Y205" s="304"/>
      <c r="Z205" s="304"/>
      <c r="AA205" s="486"/>
      <c r="AB205" s="303" t="s">
        <v>73</v>
      </c>
      <c r="AC205" s="304"/>
      <c r="AD205" s="304"/>
      <c r="AE205" s="304"/>
      <c r="AF205" s="304"/>
      <c r="AG205" s="304"/>
      <c r="AH205" s="304"/>
      <c r="AI205" s="304"/>
      <c r="AJ205" s="304"/>
      <c r="AK205" s="304"/>
      <c r="AL205" s="304"/>
      <c r="AM205" s="304"/>
      <c r="AN205" s="304"/>
      <c r="AO205" s="486"/>
      <c r="AP205" s="746"/>
      <c r="AQ205" s="747"/>
    </row>
    <row r="206" spans="1:43" ht="21.6" customHeight="1">
      <c r="A206" s="458"/>
      <c r="B206" s="737"/>
      <c r="C206" s="738"/>
      <c r="D206" s="467"/>
      <c r="E206" s="468"/>
      <c r="F206" s="303" t="s">
        <v>23</v>
      </c>
      <c r="G206" s="486"/>
      <c r="H206" s="625" t="s">
        <v>24</v>
      </c>
      <c r="I206" s="626"/>
      <c r="J206" s="627"/>
      <c r="K206" s="303" t="s">
        <v>25</v>
      </c>
      <c r="L206" s="486"/>
      <c r="M206" s="475"/>
      <c r="N206" s="476"/>
      <c r="O206" s="477"/>
      <c r="P206" s="625" t="s">
        <v>26</v>
      </c>
      <c r="Q206" s="627"/>
      <c r="R206" s="303" t="s">
        <v>27</v>
      </c>
      <c r="S206" s="486"/>
      <c r="T206" s="625" t="s">
        <v>28</v>
      </c>
      <c r="U206" s="627"/>
      <c r="V206" s="303" t="s">
        <v>29</v>
      </c>
      <c r="W206" s="486"/>
      <c r="X206" s="303" t="s">
        <v>30</v>
      </c>
      <c r="Y206" s="304"/>
      <c r="Z206" s="304"/>
      <c r="AA206" s="486"/>
      <c r="AB206" s="303" t="s">
        <v>31</v>
      </c>
      <c r="AC206" s="486"/>
      <c r="AD206" s="303" t="s">
        <v>32</v>
      </c>
      <c r="AE206" s="486"/>
      <c r="AF206" s="661" t="s">
        <v>33</v>
      </c>
      <c r="AG206" s="663"/>
      <c r="AH206" s="661" t="s">
        <v>34</v>
      </c>
      <c r="AI206" s="662"/>
      <c r="AJ206" s="663"/>
      <c r="AK206" s="4" t="s">
        <v>35</v>
      </c>
      <c r="AL206" s="4" t="s">
        <v>36</v>
      </c>
      <c r="AM206" s="4" t="s">
        <v>37</v>
      </c>
      <c r="AN206" s="785" t="s">
        <v>38</v>
      </c>
      <c r="AO206" s="786"/>
      <c r="AP206" s="746"/>
      <c r="AQ206" s="747"/>
    </row>
    <row r="207" spans="1:43" ht="19.2" customHeight="1">
      <c r="A207" s="5">
        <v>1</v>
      </c>
      <c r="B207" s="310">
        <v>2</v>
      </c>
      <c r="C207" s="312"/>
      <c r="D207" s="310">
        <v>3</v>
      </c>
      <c r="E207" s="312"/>
      <c r="F207" s="310">
        <v>4</v>
      </c>
      <c r="G207" s="312"/>
      <c r="H207" s="310">
        <v>5</v>
      </c>
      <c r="I207" s="311"/>
      <c r="J207" s="312"/>
      <c r="K207" s="310">
        <v>6</v>
      </c>
      <c r="L207" s="312"/>
      <c r="M207" s="310">
        <v>7</v>
      </c>
      <c r="N207" s="311"/>
      <c r="O207" s="312"/>
      <c r="P207" s="310">
        <v>8</v>
      </c>
      <c r="Q207" s="312"/>
      <c r="R207" s="310">
        <v>9</v>
      </c>
      <c r="S207" s="312"/>
      <c r="T207" s="386">
        <v>10</v>
      </c>
      <c r="U207" s="388"/>
      <c r="V207" s="310">
        <v>11</v>
      </c>
      <c r="W207" s="312"/>
      <c r="X207" s="310">
        <v>12</v>
      </c>
      <c r="Y207" s="311"/>
      <c r="Z207" s="311"/>
      <c r="AA207" s="312"/>
      <c r="AB207" s="310">
        <v>13</v>
      </c>
      <c r="AC207" s="312"/>
      <c r="AD207" s="310">
        <v>14</v>
      </c>
      <c r="AE207" s="312"/>
      <c r="AF207" s="384">
        <v>15</v>
      </c>
      <c r="AG207" s="385"/>
      <c r="AH207" s="384">
        <v>16</v>
      </c>
      <c r="AI207" s="652"/>
      <c r="AJ207" s="385"/>
      <c r="AK207" s="5">
        <v>17</v>
      </c>
      <c r="AL207" s="5">
        <v>18</v>
      </c>
      <c r="AM207" s="5">
        <v>19</v>
      </c>
      <c r="AN207" s="386">
        <v>20</v>
      </c>
      <c r="AO207" s="388"/>
      <c r="AP207" s="748"/>
      <c r="AQ207" s="749"/>
    </row>
    <row r="208" spans="1:43" ht="18.600000000000001" customHeight="1">
      <c r="A208" s="630" t="s">
        <v>39</v>
      </c>
      <c r="B208" s="631"/>
      <c r="C208" s="631"/>
      <c r="D208" s="631"/>
      <c r="E208" s="631"/>
      <c r="F208" s="631"/>
      <c r="G208" s="631"/>
      <c r="H208" s="631"/>
      <c r="I208" s="631"/>
      <c r="J208" s="631"/>
      <c r="K208" s="631"/>
      <c r="L208" s="631"/>
      <c r="M208" s="631"/>
      <c r="N208" s="631"/>
      <c r="O208" s="631"/>
      <c r="P208" s="631"/>
      <c r="Q208" s="631"/>
      <c r="R208" s="631"/>
      <c r="S208" s="631"/>
      <c r="T208" s="631"/>
      <c r="U208" s="631"/>
      <c r="V208" s="631"/>
      <c r="W208" s="631"/>
      <c r="X208" s="631"/>
      <c r="Y208" s="631"/>
      <c r="Z208" s="631"/>
      <c r="AA208" s="631"/>
      <c r="AB208" s="631"/>
      <c r="AC208" s="631"/>
      <c r="AD208" s="631"/>
      <c r="AE208" s="631"/>
      <c r="AF208" s="631"/>
      <c r="AG208" s="631"/>
      <c r="AH208" s="631"/>
      <c r="AI208" s="631"/>
      <c r="AJ208" s="631"/>
      <c r="AK208" s="631"/>
      <c r="AL208" s="631"/>
      <c r="AM208" s="631"/>
      <c r="AN208" s="631"/>
      <c r="AO208" s="632"/>
      <c r="AP208" s="748"/>
      <c r="AQ208" s="749"/>
    </row>
    <row r="209" spans="1:44" ht="15.6" customHeight="1">
      <c r="A209" s="23">
        <v>3.01</v>
      </c>
      <c r="B209" s="242" t="s">
        <v>113</v>
      </c>
      <c r="C209" s="244"/>
      <c r="D209" s="310">
        <v>10</v>
      </c>
      <c r="E209" s="312"/>
      <c r="F209" s="307">
        <v>2.3199999999999998</v>
      </c>
      <c r="G209" s="308"/>
      <c r="H209" s="300">
        <v>2.95</v>
      </c>
      <c r="I209" s="301"/>
      <c r="J209" s="302"/>
      <c r="K209" s="310">
        <v>0</v>
      </c>
      <c r="L209" s="312"/>
      <c r="M209" s="586">
        <v>36.4</v>
      </c>
      <c r="N209" s="825"/>
      <c r="O209" s="587"/>
      <c r="P209" s="310">
        <v>0</v>
      </c>
      <c r="Q209" s="312"/>
      <c r="R209" s="307">
        <v>0.03</v>
      </c>
      <c r="S209" s="308"/>
      <c r="T209" s="300">
        <v>7.0000000000000007E-2</v>
      </c>
      <c r="U209" s="302"/>
      <c r="V209" s="313">
        <v>0.1</v>
      </c>
      <c r="W209" s="314"/>
      <c r="X209" s="310">
        <v>0</v>
      </c>
      <c r="Y209" s="311"/>
      <c r="Z209" s="311"/>
      <c r="AA209" s="312"/>
      <c r="AB209" s="310">
        <v>132</v>
      </c>
      <c r="AC209" s="312"/>
      <c r="AD209" s="310">
        <v>75</v>
      </c>
      <c r="AE209" s="312"/>
      <c r="AF209" s="384">
        <v>0</v>
      </c>
      <c r="AG209" s="385"/>
      <c r="AH209" s="424">
        <v>0.01</v>
      </c>
      <c r="AI209" s="433"/>
      <c r="AJ209" s="425"/>
      <c r="AK209" s="24">
        <v>13.2</v>
      </c>
      <c r="AL209" s="67">
        <v>1E-4</v>
      </c>
      <c r="AM209" s="24">
        <v>5.25</v>
      </c>
      <c r="AN209" s="422">
        <v>0.15</v>
      </c>
      <c r="AO209" s="423"/>
      <c r="AP209" s="748"/>
      <c r="AQ209" s="749"/>
    </row>
    <row r="210" spans="1:44" ht="13.2" customHeight="1">
      <c r="A210" s="23">
        <v>181.11</v>
      </c>
      <c r="B210" s="242" t="s">
        <v>213</v>
      </c>
      <c r="C210" s="244"/>
      <c r="D210" s="384">
        <v>250</v>
      </c>
      <c r="E210" s="385"/>
      <c r="F210" s="313">
        <v>8.9</v>
      </c>
      <c r="G210" s="314"/>
      <c r="H210" s="422">
        <v>14.6</v>
      </c>
      <c r="I210" s="434"/>
      <c r="J210" s="423"/>
      <c r="K210" s="653">
        <v>38.799999999999997</v>
      </c>
      <c r="L210" s="654"/>
      <c r="M210" s="424">
        <v>322.02999999999997</v>
      </c>
      <c r="N210" s="433"/>
      <c r="O210" s="425"/>
      <c r="P210" s="300">
        <v>0.12</v>
      </c>
      <c r="Q210" s="302"/>
      <c r="R210" s="313">
        <v>0.3</v>
      </c>
      <c r="S210" s="314"/>
      <c r="T210" s="300">
        <v>0.11</v>
      </c>
      <c r="U210" s="302"/>
      <c r="V210" s="419">
        <v>1.4999999999999999E-2</v>
      </c>
      <c r="W210" s="420"/>
      <c r="X210" s="298">
        <v>8.6999999999999994E-2</v>
      </c>
      <c r="Y210" s="776"/>
      <c r="Z210" s="776"/>
      <c r="AA210" s="299"/>
      <c r="AB210" s="313">
        <v>234.7</v>
      </c>
      <c r="AC210" s="314"/>
      <c r="AD210" s="428">
        <v>155.62</v>
      </c>
      <c r="AE210" s="429"/>
      <c r="AF210" s="529">
        <v>3.1E-2</v>
      </c>
      <c r="AG210" s="530"/>
      <c r="AH210" s="298">
        <v>2.5000000000000001E-2</v>
      </c>
      <c r="AI210" s="776"/>
      <c r="AJ210" s="299"/>
      <c r="AK210" s="23">
        <v>104.35</v>
      </c>
      <c r="AL210" s="68">
        <v>0.11</v>
      </c>
      <c r="AM210" s="23">
        <v>32.67</v>
      </c>
      <c r="AN210" s="300">
        <v>0.51</v>
      </c>
      <c r="AO210" s="302"/>
      <c r="AP210" s="746"/>
      <c r="AQ210" s="747"/>
    </row>
    <row r="211" spans="1:44" ht="10.95" customHeight="1">
      <c r="A211" s="23">
        <v>693.08</v>
      </c>
      <c r="B211" s="242" t="s">
        <v>115</v>
      </c>
      <c r="C211" s="244"/>
      <c r="D211" s="384">
        <v>200</v>
      </c>
      <c r="E211" s="385"/>
      <c r="F211" s="307">
        <v>4.68</v>
      </c>
      <c r="G211" s="308"/>
      <c r="H211" s="307">
        <v>5.15</v>
      </c>
      <c r="I211" s="353"/>
      <c r="J211" s="308"/>
      <c r="K211" s="307">
        <v>22.58</v>
      </c>
      <c r="L211" s="308"/>
      <c r="M211" s="424">
        <v>151.44999999999999</v>
      </c>
      <c r="N211" s="433"/>
      <c r="O211" s="425"/>
      <c r="P211" s="307">
        <v>0.06</v>
      </c>
      <c r="Q211" s="308"/>
      <c r="R211" s="307">
        <v>0.23</v>
      </c>
      <c r="S211" s="308"/>
      <c r="T211" s="310">
        <v>2</v>
      </c>
      <c r="U211" s="312"/>
      <c r="V211" s="424">
        <v>0.05</v>
      </c>
      <c r="W211" s="425"/>
      <c r="X211" s="307">
        <v>0.05</v>
      </c>
      <c r="Y211" s="353"/>
      <c r="Z211" s="353"/>
      <c r="AA211" s="308"/>
      <c r="AB211" s="428">
        <v>152.19999999999999</v>
      </c>
      <c r="AC211" s="429"/>
      <c r="AD211" s="426">
        <v>124.5</v>
      </c>
      <c r="AE211" s="427"/>
      <c r="AF211" s="424">
        <v>0.03</v>
      </c>
      <c r="AG211" s="425"/>
      <c r="AH211" s="298">
        <v>3.0000000000000001E-3</v>
      </c>
      <c r="AI211" s="776"/>
      <c r="AJ211" s="299"/>
      <c r="AK211" s="23">
        <v>149.63</v>
      </c>
      <c r="AL211" s="23">
        <v>0.19</v>
      </c>
      <c r="AM211" s="23">
        <v>21.3</v>
      </c>
      <c r="AN211" s="422">
        <v>0.4</v>
      </c>
      <c r="AO211" s="423"/>
      <c r="AP211" s="748"/>
      <c r="AQ211" s="749"/>
    </row>
    <row r="212" spans="1:44" ht="11.25" customHeight="1">
      <c r="A212" s="13">
        <v>338</v>
      </c>
      <c r="B212" s="242" t="s">
        <v>0</v>
      </c>
      <c r="C212" s="243"/>
      <c r="D212" s="244"/>
      <c r="E212" s="11">
        <v>100</v>
      </c>
      <c r="F212" s="232">
        <v>0.4</v>
      </c>
      <c r="G212" s="234"/>
      <c r="H212" s="232">
        <v>0.4</v>
      </c>
      <c r="I212" s="233"/>
      <c r="J212" s="234"/>
      <c r="K212" s="232">
        <v>7.4</v>
      </c>
      <c r="L212" s="234"/>
      <c r="M212" s="232">
        <v>47</v>
      </c>
      <c r="N212" s="233"/>
      <c r="O212" s="234"/>
      <c r="P212" s="232">
        <v>0.04</v>
      </c>
      <c r="Q212" s="234"/>
      <c r="R212" s="235">
        <v>0.02</v>
      </c>
      <c r="S212" s="236"/>
      <c r="T212" s="232">
        <v>10</v>
      </c>
      <c r="U212" s="234"/>
      <c r="V212" s="235">
        <v>0.12</v>
      </c>
      <c r="W212" s="237"/>
      <c r="X212" s="235">
        <v>0.02</v>
      </c>
      <c r="Y212" s="238"/>
      <c r="Z212" s="238"/>
      <c r="AA212" s="237"/>
      <c r="AB212" s="232">
        <v>16</v>
      </c>
      <c r="AC212" s="234"/>
      <c r="AD212" s="232">
        <v>11</v>
      </c>
      <c r="AE212" s="234"/>
      <c r="AF212" s="239">
        <v>0</v>
      </c>
      <c r="AG212" s="239"/>
      <c r="AH212" s="240">
        <v>0</v>
      </c>
      <c r="AI212" s="240"/>
      <c r="AJ212" s="241"/>
      <c r="AK212" s="171">
        <v>1.7</v>
      </c>
      <c r="AL212" s="75">
        <v>0</v>
      </c>
      <c r="AM212" s="171">
        <v>5</v>
      </c>
      <c r="AN212" s="232">
        <v>0.12</v>
      </c>
      <c r="AO212" s="234"/>
      <c r="AP212" s="167"/>
      <c r="AQ212" s="168"/>
    </row>
    <row r="213" spans="1:44" ht="16.2" customHeight="1">
      <c r="A213" s="23" t="s">
        <v>1</v>
      </c>
      <c r="B213" s="242" t="s">
        <v>2</v>
      </c>
      <c r="C213" s="244"/>
      <c r="D213" s="18">
        <v>80</v>
      </c>
      <c r="E213" s="19">
        <v>80</v>
      </c>
      <c r="F213" s="307">
        <v>6.08</v>
      </c>
      <c r="G213" s="308"/>
      <c r="H213" s="307">
        <v>2.2599999999999998</v>
      </c>
      <c r="I213" s="353"/>
      <c r="J213" s="308"/>
      <c r="K213" s="307">
        <v>23.6</v>
      </c>
      <c r="L213" s="308"/>
      <c r="M213" s="307">
        <v>209.3</v>
      </c>
      <c r="N213" s="353"/>
      <c r="O213" s="308"/>
      <c r="P213" s="307">
        <v>0.16</v>
      </c>
      <c r="Q213" s="308"/>
      <c r="R213" s="307">
        <v>0.05</v>
      </c>
      <c r="S213" s="308"/>
      <c r="T213" s="307">
        <v>0</v>
      </c>
      <c r="U213" s="308"/>
      <c r="V213" s="307">
        <v>0</v>
      </c>
      <c r="W213" s="308"/>
      <c r="X213" s="307">
        <f>+X212+X211+X210+X209</f>
        <v>0.157</v>
      </c>
      <c r="Y213" s="353"/>
      <c r="Z213" s="353"/>
      <c r="AA213" s="308"/>
      <c r="AB213" s="307">
        <v>19</v>
      </c>
      <c r="AC213" s="308"/>
      <c r="AD213" s="313">
        <v>85</v>
      </c>
      <c r="AE213" s="314"/>
      <c r="AF213" s="313">
        <v>0.1</v>
      </c>
      <c r="AG213" s="314"/>
      <c r="AH213" s="313">
        <v>0</v>
      </c>
      <c r="AI213" s="240"/>
      <c r="AJ213" s="314"/>
      <c r="AK213" s="23">
        <v>92</v>
      </c>
      <c r="AL213" s="25">
        <v>0</v>
      </c>
      <c r="AM213" s="23">
        <v>13.7</v>
      </c>
      <c r="AN213" s="26">
        <v>1.2</v>
      </c>
      <c r="AO213" s="27"/>
      <c r="AP213" s="748"/>
      <c r="AQ213" s="749"/>
    </row>
    <row r="214" spans="1:44" ht="13.2" customHeight="1">
      <c r="A214" s="242" t="s">
        <v>42</v>
      </c>
      <c r="B214" s="243"/>
      <c r="C214" s="243"/>
      <c r="D214" s="243"/>
      <c r="E214" s="244"/>
      <c r="F214" s="307">
        <f>F213+F212+F211+F210+F209</f>
        <v>22.380000000000003</v>
      </c>
      <c r="G214" s="308"/>
      <c r="H214" s="300">
        <f>H213+H212+H211+H210+H209</f>
        <v>25.36</v>
      </c>
      <c r="I214" s="301"/>
      <c r="J214" s="302"/>
      <c r="K214" s="428">
        <f>K213+K212+K211+K210+K209</f>
        <v>92.38</v>
      </c>
      <c r="L214" s="429"/>
      <c r="M214" s="424">
        <f>M213+M212+M211+M210+M209</f>
        <v>766.18</v>
      </c>
      <c r="N214" s="433"/>
      <c r="O214" s="425"/>
      <c r="P214" s="300">
        <f>P213+P212+P211+P210+P209</f>
        <v>0.38</v>
      </c>
      <c r="Q214" s="302"/>
      <c r="R214" s="307">
        <f>R213+R212+R211+R210+R209</f>
        <v>0.63000000000000012</v>
      </c>
      <c r="S214" s="308"/>
      <c r="T214" s="300">
        <f>T213+T212+T211+T210+T209</f>
        <v>12.18</v>
      </c>
      <c r="U214" s="302"/>
      <c r="V214" s="307">
        <f>V213+V212+V211+V210+V209</f>
        <v>0.28500000000000003</v>
      </c>
      <c r="W214" s="308"/>
      <c r="X214" s="424">
        <f>X213+X212+X211+X210+X209</f>
        <v>0.31399999999999995</v>
      </c>
      <c r="Y214" s="433"/>
      <c r="Z214" s="433"/>
      <c r="AA214" s="425"/>
      <c r="AB214" s="307">
        <f>AB213+AB212+AB211+AB210+AB209</f>
        <v>553.9</v>
      </c>
      <c r="AC214" s="308"/>
      <c r="AD214" s="428">
        <f>AD213+AD212+AD211+AD210+AD209</f>
        <v>451.12</v>
      </c>
      <c r="AE214" s="429"/>
      <c r="AF214" s="424">
        <f>AF213+AF212+AF211+AF210+AF209</f>
        <v>0.161</v>
      </c>
      <c r="AG214" s="425"/>
      <c r="AH214" s="424">
        <f>AH213+AH212+AH211+AH210+AH209</f>
        <v>3.7999999999999999E-2</v>
      </c>
      <c r="AI214" s="433"/>
      <c r="AJ214" s="425"/>
      <c r="AK214" s="23">
        <f>AK213+AK212+AK211+AK210+AK209</f>
        <v>360.87999999999994</v>
      </c>
      <c r="AL214" s="68">
        <f>AL213+AL212+AL211+AL210+AL209</f>
        <v>0.30009999999999998</v>
      </c>
      <c r="AM214" s="23">
        <f>AM213+AM212+AM211+AM210+AM209</f>
        <v>77.92</v>
      </c>
      <c r="AN214" s="300">
        <f>AN213+AN212+AN211+AN210+AN209</f>
        <v>2.3799999999999994</v>
      </c>
      <c r="AO214" s="302"/>
      <c r="AP214" s="748"/>
      <c r="AQ214" s="749"/>
    </row>
    <row r="215" spans="1:44" ht="19.2" customHeight="1">
      <c r="A215" s="536" t="s">
        <v>43</v>
      </c>
      <c r="B215" s="850"/>
      <c r="C215" s="850"/>
      <c r="D215" s="850"/>
      <c r="E215" s="850"/>
      <c r="F215" s="850"/>
      <c r="G215" s="850"/>
      <c r="H215" s="850"/>
      <c r="I215" s="850"/>
      <c r="J215" s="850"/>
      <c r="K215" s="850"/>
      <c r="L215" s="850"/>
      <c r="M215" s="850"/>
      <c r="N215" s="850"/>
      <c r="O215" s="850"/>
      <c r="P215" s="850"/>
      <c r="Q215" s="850"/>
      <c r="R215" s="850"/>
      <c r="S215" s="850"/>
      <c r="T215" s="850"/>
      <c r="U215" s="850"/>
      <c r="V215" s="850"/>
      <c r="W215" s="850"/>
      <c r="X215" s="850"/>
      <c r="Y215" s="850"/>
      <c r="Z215" s="850"/>
      <c r="AA215" s="850"/>
      <c r="AB215" s="850"/>
      <c r="AC215" s="850"/>
      <c r="AD215" s="850"/>
      <c r="AE215" s="850"/>
      <c r="AF215" s="850"/>
      <c r="AG215" s="850"/>
      <c r="AH215" s="850"/>
      <c r="AI215" s="850"/>
      <c r="AJ215" s="850"/>
      <c r="AK215" s="850"/>
      <c r="AL215" s="850"/>
      <c r="AM215" s="850"/>
      <c r="AN215" s="850"/>
      <c r="AO215" s="851"/>
      <c r="AP215" s="748"/>
      <c r="AQ215" s="749"/>
    </row>
    <row r="216" spans="1:44" ht="24.75" customHeight="1">
      <c r="A216" s="28">
        <v>38.130000000000003</v>
      </c>
      <c r="B216" s="242" t="s">
        <v>74</v>
      </c>
      <c r="C216" s="244"/>
      <c r="D216" s="772">
        <v>100</v>
      </c>
      <c r="E216" s="773"/>
      <c r="F216" s="757">
        <v>0.6</v>
      </c>
      <c r="G216" s="758"/>
      <c r="H216" s="759">
        <v>3.1</v>
      </c>
      <c r="I216" s="760"/>
      <c r="J216" s="761"/>
      <c r="K216" s="757">
        <v>2.9</v>
      </c>
      <c r="L216" s="758"/>
      <c r="M216" s="767">
        <v>48.16</v>
      </c>
      <c r="N216" s="768"/>
      <c r="O216" s="769"/>
      <c r="P216" s="767">
        <v>0.05</v>
      </c>
      <c r="Q216" s="769"/>
      <c r="R216" s="763">
        <v>0.02</v>
      </c>
      <c r="S216" s="292"/>
      <c r="T216" s="757">
        <v>14.9</v>
      </c>
      <c r="U216" s="758"/>
      <c r="V216" s="757">
        <v>0.5</v>
      </c>
      <c r="W216" s="758"/>
      <c r="X216" s="757">
        <v>0</v>
      </c>
      <c r="Y216" s="762"/>
      <c r="Z216" s="762"/>
      <c r="AA216" s="758"/>
      <c r="AB216" s="757">
        <v>21.4</v>
      </c>
      <c r="AC216" s="758"/>
      <c r="AD216" s="757">
        <v>14.9</v>
      </c>
      <c r="AE216" s="758"/>
      <c r="AF216" s="774">
        <v>0</v>
      </c>
      <c r="AG216" s="775"/>
      <c r="AH216" s="759">
        <v>0.3</v>
      </c>
      <c r="AI216" s="760"/>
      <c r="AJ216" s="761"/>
      <c r="AK216" s="29">
        <v>102.28</v>
      </c>
      <c r="AL216" s="30">
        <v>2E-3</v>
      </c>
      <c r="AM216" s="31">
        <v>16.399999999999999</v>
      </c>
      <c r="AN216" s="764">
        <v>0.48</v>
      </c>
      <c r="AO216" s="765"/>
      <c r="AP216" s="746"/>
      <c r="AQ216" s="747"/>
    </row>
    <row r="217" spans="1:44" ht="12" customHeight="1">
      <c r="A217" s="23" t="s">
        <v>52</v>
      </c>
      <c r="B217" s="395" t="s">
        <v>212</v>
      </c>
      <c r="C217" s="244"/>
      <c r="D217" s="384">
        <v>25</v>
      </c>
      <c r="E217" s="385"/>
      <c r="F217" s="307">
        <v>0.3</v>
      </c>
      <c r="G217" s="308"/>
      <c r="H217" s="379">
        <v>1.5</v>
      </c>
      <c r="I217" s="380"/>
      <c r="J217" s="381"/>
      <c r="K217" s="313">
        <v>20.7</v>
      </c>
      <c r="L217" s="314"/>
      <c r="M217" s="307">
        <v>105</v>
      </c>
      <c r="N217" s="353"/>
      <c r="O217" s="308"/>
      <c r="P217" s="307">
        <v>0.02</v>
      </c>
      <c r="Q217" s="308"/>
      <c r="R217" s="307">
        <f t="shared" ref="R217:X217" si="0">R82</f>
        <v>0</v>
      </c>
      <c r="S217" s="308"/>
      <c r="T217" s="307">
        <v>1</v>
      </c>
      <c r="U217" s="308"/>
      <c r="V217" s="307">
        <f t="shared" si="0"/>
        <v>0</v>
      </c>
      <c r="W217" s="308"/>
      <c r="X217" s="310">
        <f t="shared" si="0"/>
        <v>0</v>
      </c>
      <c r="Y217" s="311"/>
      <c r="Z217" s="311"/>
      <c r="AA217" s="312"/>
      <c r="AB217" s="313">
        <v>10</v>
      </c>
      <c r="AC217" s="314"/>
      <c r="AD217" s="313">
        <v>32.5</v>
      </c>
      <c r="AE217" s="314"/>
      <c r="AF217" s="313">
        <v>0.7</v>
      </c>
      <c r="AG217" s="314"/>
      <c r="AH217" s="310">
        <v>0</v>
      </c>
      <c r="AI217" s="311"/>
      <c r="AJ217" s="312"/>
      <c r="AK217" s="24">
        <v>6.5</v>
      </c>
      <c r="AL217" s="69">
        <v>0</v>
      </c>
      <c r="AM217" s="23">
        <v>0</v>
      </c>
      <c r="AN217" s="315">
        <v>0</v>
      </c>
      <c r="AO217" s="316"/>
      <c r="AP217" s="826"/>
      <c r="AQ217" s="747"/>
    </row>
    <row r="218" spans="1:44" ht="25.2" customHeight="1">
      <c r="A218" s="23">
        <v>124</v>
      </c>
      <c r="B218" s="242" t="s">
        <v>118</v>
      </c>
      <c r="C218" s="244"/>
      <c r="D218" s="242" t="s">
        <v>119</v>
      </c>
      <c r="E218" s="244"/>
      <c r="F218" s="307">
        <v>1.76</v>
      </c>
      <c r="G218" s="308"/>
      <c r="H218" s="300">
        <v>4.95</v>
      </c>
      <c r="I218" s="301"/>
      <c r="J218" s="302"/>
      <c r="K218" s="307">
        <v>7.9</v>
      </c>
      <c r="L218" s="308"/>
      <c r="M218" s="307">
        <v>89.7</v>
      </c>
      <c r="N218" s="353"/>
      <c r="O218" s="308"/>
      <c r="P218" s="419">
        <v>5.7000000000000002E-2</v>
      </c>
      <c r="Q218" s="420"/>
      <c r="R218" s="307">
        <v>0.05</v>
      </c>
      <c r="S218" s="308"/>
      <c r="T218" s="307">
        <v>15.7</v>
      </c>
      <c r="U218" s="308"/>
      <c r="V218" s="307">
        <v>0</v>
      </c>
      <c r="W218" s="308"/>
      <c r="X218" s="310">
        <v>0</v>
      </c>
      <c r="Y218" s="311"/>
      <c r="Z218" s="311"/>
      <c r="AA218" s="312"/>
      <c r="AB218" s="313">
        <v>49.2</v>
      </c>
      <c r="AC218" s="314"/>
      <c r="AD218" s="307">
        <v>49</v>
      </c>
      <c r="AE218" s="308"/>
      <c r="AF218" s="419">
        <v>0</v>
      </c>
      <c r="AG218" s="420"/>
      <c r="AH218" s="419">
        <v>0</v>
      </c>
      <c r="AI218" s="531"/>
      <c r="AJ218" s="420"/>
      <c r="AK218" s="23">
        <v>38.299999999999997</v>
      </c>
      <c r="AL218" s="69">
        <v>0</v>
      </c>
      <c r="AM218" s="23">
        <v>22.1</v>
      </c>
      <c r="AN218" s="300">
        <v>0.8</v>
      </c>
      <c r="AO218" s="302"/>
      <c r="AP218" s="748"/>
      <c r="AQ218" s="749"/>
    </row>
    <row r="219" spans="1:44" ht="10.95" customHeight="1">
      <c r="A219" s="23">
        <v>288</v>
      </c>
      <c r="B219" s="242" t="s">
        <v>186</v>
      </c>
      <c r="C219" s="244"/>
      <c r="D219" s="384">
        <v>100</v>
      </c>
      <c r="E219" s="385"/>
      <c r="F219" s="307">
        <v>15.43</v>
      </c>
      <c r="G219" s="308"/>
      <c r="H219" s="300">
        <v>13.74</v>
      </c>
      <c r="I219" s="301"/>
      <c r="J219" s="302"/>
      <c r="K219" s="307">
        <v>1.53</v>
      </c>
      <c r="L219" s="308"/>
      <c r="M219" s="307">
        <v>187.7</v>
      </c>
      <c r="N219" s="353"/>
      <c r="O219" s="308"/>
      <c r="P219" s="419">
        <v>0.05</v>
      </c>
      <c r="Q219" s="420"/>
      <c r="R219" s="307">
        <v>0.13</v>
      </c>
      <c r="S219" s="308"/>
      <c r="T219" s="307">
        <v>0.83</v>
      </c>
      <c r="U219" s="308"/>
      <c r="V219" s="313">
        <v>0</v>
      </c>
      <c r="W219" s="314"/>
      <c r="X219" s="310">
        <v>0.06</v>
      </c>
      <c r="Y219" s="311"/>
      <c r="Z219" s="311"/>
      <c r="AA219" s="312"/>
      <c r="AB219" s="307">
        <v>2.78</v>
      </c>
      <c r="AC219" s="308"/>
      <c r="AD219" s="307">
        <v>139.5</v>
      </c>
      <c r="AE219" s="308"/>
      <c r="AF219" s="307">
        <v>0.01</v>
      </c>
      <c r="AG219" s="308"/>
      <c r="AH219" s="307">
        <v>0.14000000000000001</v>
      </c>
      <c r="AI219" s="353"/>
      <c r="AJ219" s="308"/>
      <c r="AK219" s="24">
        <v>19.3</v>
      </c>
      <c r="AL219" s="69">
        <v>0.4</v>
      </c>
      <c r="AM219" s="23">
        <v>16.54</v>
      </c>
      <c r="AN219" s="300">
        <v>1.4</v>
      </c>
      <c r="AO219" s="302"/>
      <c r="AP219" s="748"/>
      <c r="AQ219" s="749"/>
      <c r="AR219" s="86"/>
    </row>
    <row r="220" spans="1:44" ht="12.6" customHeight="1">
      <c r="A220" s="23">
        <v>13</v>
      </c>
      <c r="B220" s="242" t="s">
        <v>208</v>
      </c>
      <c r="C220" s="244"/>
      <c r="D220" s="384">
        <v>180</v>
      </c>
      <c r="E220" s="385"/>
      <c r="F220" s="307">
        <v>12.96</v>
      </c>
      <c r="G220" s="308"/>
      <c r="H220" s="424">
        <v>3.43</v>
      </c>
      <c r="I220" s="433"/>
      <c r="J220" s="425"/>
      <c r="K220" s="300">
        <v>21.42</v>
      </c>
      <c r="L220" s="302"/>
      <c r="M220" s="307">
        <v>220.3</v>
      </c>
      <c r="N220" s="353"/>
      <c r="O220" s="308"/>
      <c r="P220" s="307">
        <v>0.42</v>
      </c>
      <c r="Q220" s="308"/>
      <c r="R220" s="307">
        <v>0.16</v>
      </c>
      <c r="S220" s="421"/>
      <c r="T220" s="313">
        <v>0</v>
      </c>
      <c r="U220" s="314"/>
      <c r="V220" s="419">
        <v>3.5999999999999997E-2</v>
      </c>
      <c r="W220" s="420"/>
      <c r="X220" s="526">
        <v>3.5999999999999997E-2</v>
      </c>
      <c r="Y220" s="527"/>
      <c r="Z220" s="527"/>
      <c r="AA220" s="528"/>
      <c r="AB220" s="424">
        <v>79.569999999999993</v>
      </c>
      <c r="AC220" s="425"/>
      <c r="AD220" s="422">
        <v>193.2</v>
      </c>
      <c r="AE220" s="423"/>
      <c r="AF220" s="307">
        <v>0.06</v>
      </c>
      <c r="AG220" s="353"/>
      <c r="AH220" s="308"/>
      <c r="AI220" s="298">
        <v>2.4E-2</v>
      </c>
      <c r="AJ220" s="299"/>
      <c r="AK220" s="24">
        <v>78.599999999999994</v>
      </c>
      <c r="AL220" s="32">
        <v>9.6000000000000002E-2</v>
      </c>
      <c r="AM220" s="24">
        <v>50</v>
      </c>
      <c r="AN220" s="307">
        <v>1.17</v>
      </c>
      <c r="AO220" s="308"/>
      <c r="AP220" s="748"/>
      <c r="AQ220" s="749"/>
    </row>
    <row r="221" spans="1:44" ht="13.2" customHeight="1">
      <c r="A221" s="23">
        <v>375.01</v>
      </c>
      <c r="B221" s="242" t="s">
        <v>40</v>
      </c>
      <c r="C221" s="244"/>
      <c r="D221" s="384">
        <v>200</v>
      </c>
      <c r="E221" s="385"/>
      <c r="F221" s="307">
        <v>0.24</v>
      </c>
      <c r="G221" s="308"/>
      <c r="H221" s="300">
        <v>0.06</v>
      </c>
      <c r="I221" s="301"/>
      <c r="J221" s="302"/>
      <c r="K221" s="307">
        <v>15.22</v>
      </c>
      <c r="L221" s="308"/>
      <c r="M221" s="307">
        <v>58.58</v>
      </c>
      <c r="N221" s="353"/>
      <c r="O221" s="308"/>
      <c r="P221" s="307">
        <v>0.06</v>
      </c>
      <c r="Q221" s="308"/>
      <c r="R221" s="307">
        <v>0.01</v>
      </c>
      <c r="S221" s="308"/>
      <c r="T221" s="313">
        <v>1.7</v>
      </c>
      <c r="U221" s="314"/>
      <c r="V221" s="310">
        <v>0</v>
      </c>
      <c r="W221" s="312"/>
      <c r="X221" s="310">
        <v>0</v>
      </c>
      <c r="Y221" s="311"/>
      <c r="Z221" s="311"/>
      <c r="AA221" s="312"/>
      <c r="AB221" s="307">
        <v>8.0500000000000007</v>
      </c>
      <c r="AC221" s="308"/>
      <c r="AD221" s="307">
        <v>9.7799999999999994</v>
      </c>
      <c r="AE221" s="308"/>
      <c r="AF221" s="313">
        <v>0.1</v>
      </c>
      <c r="AG221" s="314"/>
      <c r="AH221" s="307">
        <v>0.02</v>
      </c>
      <c r="AI221" s="353"/>
      <c r="AJ221" s="308"/>
      <c r="AK221" s="23">
        <v>31.77</v>
      </c>
      <c r="AL221" s="5">
        <v>0</v>
      </c>
      <c r="AM221" s="23">
        <v>5.24</v>
      </c>
      <c r="AN221" s="300">
        <v>0.87</v>
      </c>
      <c r="AO221" s="302"/>
      <c r="AP221" s="748"/>
      <c r="AQ221" s="749"/>
    </row>
    <row r="222" spans="1:44" ht="12" customHeight="1">
      <c r="A222" s="23">
        <v>5.08</v>
      </c>
      <c r="B222" s="242" t="s">
        <v>46</v>
      </c>
      <c r="C222" s="244"/>
      <c r="D222" s="310">
        <v>70</v>
      </c>
      <c r="E222" s="312"/>
      <c r="F222" s="307">
        <v>1.84</v>
      </c>
      <c r="G222" s="308"/>
      <c r="H222" s="300">
        <v>0.33</v>
      </c>
      <c r="I222" s="301"/>
      <c r="J222" s="302"/>
      <c r="K222" s="313">
        <v>23.9</v>
      </c>
      <c r="L222" s="314"/>
      <c r="M222" s="313">
        <v>126.7</v>
      </c>
      <c r="N222" s="240"/>
      <c r="O222" s="314"/>
      <c r="P222" s="307">
        <v>0.12</v>
      </c>
      <c r="Q222" s="308"/>
      <c r="R222" s="307">
        <v>0.06</v>
      </c>
      <c r="S222" s="308"/>
      <c r="T222" s="310">
        <v>0</v>
      </c>
      <c r="U222" s="312"/>
      <c r="V222" s="310">
        <v>0</v>
      </c>
      <c r="W222" s="312"/>
      <c r="X222" s="310">
        <v>0</v>
      </c>
      <c r="Y222" s="311"/>
      <c r="Z222" s="311"/>
      <c r="AA222" s="312"/>
      <c r="AB222" s="313">
        <v>24.5</v>
      </c>
      <c r="AC222" s="314"/>
      <c r="AD222" s="313">
        <v>110.6</v>
      </c>
      <c r="AE222" s="314"/>
      <c r="AF222" s="419">
        <v>1.6E-2</v>
      </c>
      <c r="AG222" s="420"/>
      <c r="AH222" s="313">
        <v>0</v>
      </c>
      <c r="AI222" s="240"/>
      <c r="AJ222" s="314"/>
      <c r="AK222" s="24">
        <v>17.100000000000001</v>
      </c>
      <c r="AL222" s="68">
        <v>0.03</v>
      </c>
      <c r="AM222" s="24">
        <v>32.9</v>
      </c>
      <c r="AN222" s="300">
        <v>1.33</v>
      </c>
      <c r="AO222" s="302"/>
      <c r="AP222" s="748"/>
      <c r="AQ222" s="749"/>
    </row>
    <row r="223" spans="1:44" ht="16.2" customHeight="1">
      <c r="A223" s="23">
        <v>5.01</v>
      </c>
      <c r="B223" s="242" t="s">
        <v>41</v>
      </c>
      <c r="C223" s="244"/>
      <c r="D223" s="310">
        <v>50</v>
      </c>
      <c r="E223" s="312"/>
      <c r="F223" s="307">
        <v>3.8</v>
      </c>
      <c r="G223" s="308"/>
      <c r="H223" s="300">
        <v>0.4</v>
      </c>
      <c r="I223" s="301"/>
      <c r="J223" s="302"/>
      <c r="K223" s="313">
        <v>24.3</v>
      </c>
      <c r="L223" s="314"/>
      <c r="M223" s="313">
        <v>117.5</v>
      </c>
      <c r="N223" s="240"/>
      <c r="O223" s="314"/>
      <c r="P223" s="307">
        <v>0.06</v>
      </c>
      <c r="Q223" s="308"/>
      <c r="R223" s="307">
        <v>0.02</v>
      </c>
      <c r="S223" s="308"/>
      <c r="T223" s="310">
        <v>1</v>
      </c>
      <c r="U223" s="312"/>
      <c r="V223" s="310">
        <v>0</v>
      </c>
      <c r="W223" s="312"/>
      <c r="X223" s="310">
        <v>0</v>
      </c>
      <c r="Y223" s="311"/>
      <c r="Z223" s="311"/>
      <c r="AA223" s="312"/>
      <c r="AB223" s="313">
        <v>10</v>
      </c>
      <c r="AC223" s="314"/>
      <c r="AD223" s="313">
        <v>32.5</v>
      </c>
      <c r="AE223" s="314"/>
      <c r="AF223" s="419">
        <v>0.73</v>
      </c>
      <c r="AG223" s="420"/>
      <c r="AH223" s="313">
        <v>0</v>
      </c>
      <c r="AI223" s="240"/>
      <c r="AJ223" s="314"/>
      <c r="AK223" s="24">
        <v>6.5</v>
      </c>
      <c r="AL223" s="68">
        <v>0</v>
      </c>
      <c r="AM223" s="24">
        <v>0</v>
      </c>
      <c r="AN223" s="300">
        <v>0.44</v>
      </c>
      <c r="AO223" s="302"/>
      <c r="AP223" s="748"/>
      <c r="AQ223" s="749"/>
    </row>
    <row r="224" spans="1:44" ht="10.95" customHeight="1">
      <c r="A224" s="242" t="s">
        <v>79</v>
      </c>
      <c r="B224" s="243"/>
      <c r="C224" s="243"/>
      <c r="D224" s="243"/>
      <c r="E224" s="244"/>
      <c r="F224" s="313">
        <f>F223+F222+F221+F220+F219+F218+F217+F216</f>
        <v>36.929999999999993</v>
      </c>
      <c r="G224" s="314"/>
      <c r="H224" s="422">
        <f>H223+H222+H221+H220+H219+H218+H217+H216</f>
        <v>27.51</v>
      </c>
      <c r="I224" s="434"/>
      <c r="J224" s="423"/>
      <c r="K224" s="313">
        <f>K223+K222+K221+K220+K219+K218+K217+K216</f>
        <v>117.87000000000002</v>
      </c>
      <c r="L224" s="314"/>
      <c r="M224" s="653">
        <f>M223+M222+M221+M220+M219+M218+M217+M216</f>
        <v>953.64</v>
      </c>
      <c r="N224" s="818"/>
      <c r="O224" s="654"/>
      <c r="P224" s="313">
        <f>P223+P222+P221+P220+P219+P218+P217+P216</f>
        <v>0.83700000000000008</v>
      </c>
      <c r="Q224" s="314"/>
      <c r="R224" s="313">
        <f>R223+R222+R221+R220+R219+R218+R217+R216</f>
        <v>0.45</v>
      </c>
      <c r="S224" s="314"/>
      <c r="T224" s="313">
        <f>T223+T222+T221+T220+T219+T218+T217+T216</f>
        <v>35.130000000000003</v>
      </c>
      <c r="U224" s="314"/>
      <c r="V224" s="313">
        <f>V223+V222+V221+V220+V219+V218+V216</f>
        <v>0.53600000000000003</v>
      </c>
      <c r="W224" s="314"/>
      <c r="X224" s="313">
        <f>X223+X222+X221+X220+X219+X218+X217+X216</f>
        <v>9.6000000000000002E-2</v>
      </c>
      <c r="Y224" s="240"/>
      <c r="Z224" s="240"/>
      <c r="AA224" s="314"/>
      <c r="AB224" s="313">
        <f>AB223+AB222+AB221+AB220+AB219+AB218+AB217+AB216</f>
        <v>205.5</v>
      </c>
      <c r="AC224" s="314"/>
      <c r="AD224" s="313">
        <f>AD223+AD222+AD221+AD220+AD219+AD218+AD217+AD216</f>
        <v>581.9799999999999</v>
      </c>
      <c r="AE224" s="314"/>
      <c r="AF224" s="313">
        <f>AF223+AF222+AF221+AF219+AF218+AF217+AF216</f>
        <v>1.556</v>
      </c>
      <c r="AG224" s="314"/>
      <c r="AH224" s="313">
        <f>AH223+AH222+AH221+AH220+AH219+AH218+AH217+AH216</f>
        <v>0.45999999999999996</v>
      </c>
      <c r="AI224" s="240"/>
      <c r="AJ224" s="314"/>
      <c r="AK224" s="24">
        <f>AK223+AK222+AK221+AK220+AK219+AK218+AK217+AK216</f>
        <v>300.35000000000002</v>
      </c>
      <c r="AL224" s="24">
        <f>AL223+AL222+AL221+AL220+AL219+AL218+AL217+AL216</f>
        <v>0.52800000000000002</v>
      </c>
      <c r="AM224" s="24">
        <f>AM223+AM222+AM221+AM220+AM219+AM218+AM217+AM216</f>
        <v>143.18</v>
      </c>
      <c r="AN224" s="422">
        <f>AN223+AN222+AN221+AN220+AN219+AN218+AN217+AN216</f>
        <v>6.49</v>
      </c>
      <c r="AO224" s="423"/>
      <c r="AP224" s="748"/>
      <c r="AQ224" s="749"/>
    </row>
    <row r="225" spans="1:43" ht="18.600000000000001" customHeight="1">
      <c r="A225" s="677" t="s">
        <v>48</v>
      </c>
      <c r="B225" s="555"/>
      <c r="C225" s="555"/>
      <c r="D225" s="555"/>
      <c r="E225" s="556"/>
      <c r="F225" s="683">
        <f>F224+F214</f>
        <v>59.309999999999995</v>
      </c>
      <c r="G225" s="685"/>
      <c r="H225" s="687">
        <f>H224+H214</f>
        <v>52.870000000000005</v>
      </c>
      <c r="I225" s="688"/>
      <c r="J225" s="689"/>
      <c r="K225" s="683">
        <f>K224+K214</f>
        <v>210.25</v>
      </c>
      <c r="L225" s="685"/>
      <c r="M225" s="819">
        <f>M224+M214</f>
        <v>1719.82</v>
      </c>
      <c r="N225" s="821"/>
      <c r="O225" s="820"/>
      <c r="P225" s="683">
        <f>P224+P214</f>
        <v>1.2170000000000001</v>
      </c>
      <c r="Q225" s="685"/>
      <c r="R225" s="683">
        <f>R224+R214</f>
        <v>1.08</v>
      </c>
      <c r="S225" s="685"/>
      <c r="T225" s="683">
        <f>T224+T214</f>
        <v>47.31</v>
      </c>
      <c r="U225" s="685"/>
      <c r="V225" s="683">
        <f>V224+V214</f>
        <v>0.82100000000000006</v>
      </c>
      <c r="W225" s="685"/>
      <c r="X225" s="683">
        <f>X224+X214</f>
        <v>0.40999999999999992</v>
      </c>
      <c r="Y225" s="684"/>
      <c r="Z225" s="684"/>
      <c r="AA225" s="685"/>
      <c r="AB225" s="683">
        <f>AB224+AB214</f>
        <v>759.4</v>
      </c>
      <c r="AC225" s="685"/>
      <c r="AD225" s="683">
        <f>AD224+AD214</f>
        <v>1033.0999999999999</v>
      </c>
      <c r="AE225" s="685"/>
      <c r="AF225" s="683">
        <f>AF224+AF214</f>
        <v>1.7170000000000001</v>
      </c>
      <c r="AG225" s="685"/>
      <c r="AH225" s="683">
        <f>AH224+AH214</f>
        <v>0.49799999999999994</v>
      </c>
      <c r="AI225" s="684"/>
      <c r="AJ225" s="685"/>
      <c r="AK225" s="106">
        <f>AK224+AK214</f>
        <v>661.23</v>
      </c>
      <c r="AL225" s="106">
        <f>AL224+AL214</f>
        <v>0.82810000000000006</v>
      </c>
      <c r="AM225" s="106">
        <f>AM224+AM214</f>
        <v>221.10000000000002</v>
      </c>
      <c r="AN225" s="687">
        <v>9.8000000000000007</v>
      </c>
      <c r="AO225" s="689"/>
      <c r="AP225" s="748"/>
      <c r="AQ225" s="749"/>
    </row>
    <row r="226" spans="1:43" ht="15" customHeight="1">
      <c r="A226" s="247" t="s">
        <v>117</v>
      </c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47"/>
      <c r="AD226" s="247"/>
      <c r="AE226" s="247"/>
      <c r="AF226" s="247"/>
      <c r="AG226" s="247"/>
      <c r="AH226" s="247"/>
      <c r="AI226" s="247"/>
      <c r="AJ226" s="247"/>
      <c r="AK226" s="247"/>
      <c r="AL226" s="247"/>
      <c r="AM226" s="247"/>
      <c r="AN226" s="248"/>
      <c r="AO226" s="61"/>
      <c r="AP226" s="22"/>
      <c r="AQ226" s="22"/>
    </row>
    <row r="227" spans="1:43" ht="18" customHeight="1">
      <c r="A227" s="172" t="s">
        <v>52</v>
      </c>
      <c r="B227" s="359" t="s">
        <v>219</v>
      </c>
      <c r="C227" s="259"/>
      <c r="D227" s="360"/>
      <c r="E227" s="11">
        <v>50</v>
      </c>
      <c r="F227" s="313">
        <v>4</v>
      </c>
      <c r="G227" s="314"/>
      <c r="H227" s="363">
        <v>8.5</v>
      </c>
      <c r="I227" s="364"/>
      <c r="J227" s="365"/>
      <c r="K227" s="363">
        <v>35</v>
      </c>
      <c r="L227" s="365"/>
      <c r="M227" s="363">
        <v>225</v>
      </c>
      <c r="N227" s="401"/>
      <c r="O227" s="402"/>
      <c r="P227" s="363">
        <v>0.02</v>
      </c>
      <c r="Q227" s="365"/>
      <c r="R227" s="363">
        <v>0.01</v>
      </c>
      <c r="S227" s="365"/>
      <c r="T227" s="363">
        <v>0</v>
      </c>
      <c r="U227" s="365"/>
      <c r="V227" s="363">
        <v>0</v>
      </c>
      <c r="W227" s="365"/>
      <c r="X227" s="363">
        <v>0</v>
      </c>
      <c r="Y227" s="364"/>
      <c r="Z227" s="364"/>
      <c r="AA227" s="365"/>
      <c r="AB227" s="363">
        <v>8.1999999999999993</v>
      </c>
      <c r="AC227" s="365"/>
      <c r="AD227" s="363">
        <v>17.399999999999999</v>
      </c>
      <c r="AE227" s="365"/>
      <c r="AF227" s="363">
        <v>0</v>
      </c>
      <c r="AG227" s="365"/>
      <c r="AH227" s="416">
        <v>0</v>
      </c>
      <c r="AI227" s="417"/>
      <c r="AJ227" s="418"/>
      <c r="AK227" s="10">
        <v>0.17</v>
      </c>
      <c r="AL227" s="54">
        <v>0</v>
      </c>
      <c r="AM227" s="10">
        <v>3</v>
      </c>
      <c r="AN227" s="363">
        <v>0.2</v>
      </c>
      <c r="AO227" s="365"/>
      <c r="AP227" s="22"/>
      <c r="AQ227" s="22"/>
    </row>
    <row r="228" spans="1:43" ht="16.2" customHeight="1">
      <c r="A228" s="199" t="s">
        <v>1</v>
      </c>
      <c r="B228" s="258" t="s">
        <v>182</v>
      </c>
      <c r="C228" s="259"/>
      <c r="D228" s="360"/>
      <c r="E228" s="11">
        <v>200</v>
      </c>
      <c r="F228" s="232">
        <v>7.4</v>
      </c>
      <c r="G228" s="234"/>
      <c r="H228" s="232">
        <v>5</v>
      </c>
      <c r="I228" s="233"/>
      <c r="J228" s="234"/>
      <c r="K228" s="232">
        <v>9.8000000000000007</v>
      </c>
      <c r="L228" s="234"/>
      <c r="M228" s="232">
        <v>144</v>
      </c>
      <c r="N228" s="233"/>
      <c r="O228" s="234"/>
      <c r="P228" s="235">
        <v>0.04</v>
      </c>
      <c r="Q228" s="237"/>
      <c r="R228" s="235">
        <v>0.26</v>
      </c>
      <c r="S228" s="236"/>
      <c r="T228" s="232">
        <v>0.6</v>
      </c>
      <c r="U228" s="234"/>
      <c r="V228" s="232">
        <v>0.01</v>
      </c>
      <c r="W228" s="234"/>
      <c r="X228" s="232">
        <v>0</v>
      </c>
      <c r="Y228" s="233"/>
      <c r="Z228" s="233"/>
      <c r="AA228" s="234"/>
      <c r="AB228" s="232">
        <v>248</v>
      </c>
      <c r="AC228" s="234"/>
      <c r="AD228" s="232">
        <v>184</v>
      </c>
      <c r="AE228" s="234"/>
      <c r="AF228" s="235">
        <v>0</v>
      </c>
      <c r="AG228" s="238"/>
      <c r="AH228" s="237"/>
      <c r="AI228" s="232">
        <v>0</v>
      </c>
      <c r="AJ228" s="234"/>
      <c r="AK228" s="195">
        <v>292</v>
      </c>
      <c r="AL228" s="195">
        <v>0</v>
      </c>
      <c r="AM228" s="195">
        <v>28</v>
      </c>
      <c r="AN228" s="235">
        <v>0.24</v>
      </c>
      <c r="AO228" s="237"/>
      <c r="AP228" s="22"/>
      <c r="AQ228" s="22"/>
    </row>
    <row r="229" spans="1:43" ht="16.2" customHeight="1">
      <c r="A229" s="230">
        <v>338</v>
      </c>
      <c r="B229" s="242" t="s">
        <v>0</v>
      </c>
      <c r="C229" s="243"/>
      <c r="D229" s="244"/>
      <c r="E229" s="11">
        <v>100</v>
      </c>
      <c r="F229" s="232">
        <v>0.4</v>
      </c>
      <c r="G229" s="234"/>
      <c r="H229" s="232">
        <v>0.4</v>
      </c>
      <c r="I229" s="233"/>
      <c r="J229" s="234"/>
      <c r="K229" s="232">
        <v>7.4</v>
      </c>
      <c r="L229" s="234"/>
      <c r="M229" s="232">
        <v>47</v>
      </c>
      <c r="N229" s="233"/>
      <c r="O229" s="234"/>
      <c r="P229" s="232">
        <v>0.04</v>
      </c>
      <c r="Q229" s="234"/>
      <c r="R229" s="235">
        <v>0.02</v>
      </c>
      <c r="S229" s="236"/>
      <c r="T229" s="232">
        <v>10</v>
      </c>
      <c r="U229" s="234"/>
      <c r="V229" s="235">
        <v>0.12</v>
      </c>
      <c r="W229" s="237"/>
      <c r="X229" s="235">
        <v>0.02</v>
      </c>
      <c r="Y229" s="238"/>
      <c r="Z229" s="238"/>
      <c r="AA229" s="237"/>
      <c r="AB229" s="232">
        <v>16</v>
      </c>
      <c r="AC229" s="234"/>
      <c r="AD229" s="232">
        <v>11</v>
      </c>
      <c r="AE229" s="234"/>
      <c r="AF229" s="239">
        <v>0</v>
      </c>
      <c r="AG229" s="239"/>
      <c r="AH229" s="240">
        <v>0</v>
      </c>
      <c r="AI229" s="240"/>
      <c r="AJ229" s="241"/>
      <c r="AK229" s="200">
        <v>1.7</v>
      </c>
      <c r="AL229" s="75">
        <v>0</v>
      </c>
      <c r="AM229" s="200">
        <v>5</v>
      </c>
      <c r="AN229" s="232">
        <v>0.12</v>
      </c>
      <c r="AO229" s="234"/>
      <c r="AP229" s="205"/>
      <c r="AQ229" s="205"/>
    </row>
    <row r="230" spans="1:43" ht="18.600000000000001" customHeight="1">
      <c r="A230" s="20"/>
      <c r="B230" s="357" t="s">
        <v>111</v>
      </c>
      <c r="C230" s="358"/>
      <c r="D230" s="11"/>
      <c r="E230" s="11"/>
      <c r="F230" s="361">
        <f>F229+F228+F227</f>
        <v>11.8</v>
      </c>
      <c r="G230" s="362"/>
      <c r="H230" s="366">
        <f>H229+H228+H227</f>
        <v>13.9</v>
      </c>
      <c r="I230" s="367"/>
      <c r="J230" s="368"/>
      <c r="K230" s="366">
        <f>K229+K228+K227</f>
        <v>52.2</v>
      </c>
      <c r="L230" s="368"/>
      <c r="M230" s="366">
        <f>M229+M228+M227</f>
        <v>416</v>
      </c>
      <c r="N230" s="367"/>
      <c r="O230" s="368"/>
      <c r="P230" s="366">
        <f>P229+P228+P227</f>
        <v>0.1</v>
      </c>
      <c r="Q230" s="368"/>
      <c r="R230" s="366">
        <f>R229+R228+R227</f>
        <v>0.29000000000000004</v>
      </c>
      <c r="S230" s="368"/>
      <c r="T230" s="366">
        <f>T229+T228+T227</f>
        <v>10.6</v>
      </c>
      <c r="U230" s="368"/>
      <c r="V230" s="366">
        <f>V229+V228+V227</f>
        <v>0.13</v>
      </c>
      <c r="W230" s="368"/>
      <c r="X230" s="366">
        <f>X229+X228+X227</f>
        <v>0.02</v>
      </c>
      <c r="Y230" s="399"/>
      <c r="Z230" s="399"/>
      <c r="AA230" s="400"/>
      <c r="AB230" s="366">
        <f>AB229+AB228+AB227</f>
        <v>272.2</v>
      </c>
      <c r="AC230" s="368"/>
      <c r="AD230" s="366">
        <f>AD229+AD228+AD227</f>
        <v>212.4</v>
      </c>
      <c r="AE230" s="368"/>
      <c r="AF230" s="366">
        <f>AF229+AF228+AF227</f>
        <v>0</v>
      </c>
      <c r="AG230" s="367"/>
      <c r="AH230" s="368"/>
      <c r="AI230" s="366">
        <f>AH229+AI228+AH227</f>
        <v>0</v>
      </c>
      <c r="AJ230" s="368"/>
      <c r="AK230" s="76">
        <f>AK229+AK228+AK227</f>
        <v>293.87</v>
      </c>
      <c r="AL230" s="77">
        <f>AL229+AL228+AL227</f>
        <v>0</v>
      </c>
      <c r="AM230" s="76">
        <f>AM229+AM228+AM227</f>
        <v>36</v>
      </c>
      <c r="AN230" s="366">
        <f>AN229+AN228+AN227</f>
        <v>0.56000000000000005</v>
      </c>
      <c r="AO230" s="368"/>
      <c r="AP230" s="22"/>
      <c r="AQ230" s="22"/>
    </row>
    <row r="231" spans="1:43" ht="18.600000000000001" customHeight="1">
      <c r="A231" s="20"/>
      <c r="B231" s="357" t="s">
        <v>112</v>
      </c>
      <c r="C231" s="358"/>
      <c r="D231" s="11"/>
      <c r="E231" s="11"/>
      <c r="F231" s="232">
        <f>F230+F225</f>
        <v>71.11</v>
      </c>
      <c r="G231" s="234"/>
      <c r="H231" s="232">
        <f>H230+H225</f>
        <v>66.77000000000001</v>
      </c>
      <c r="I231" s="233"/>
      <c r="J231" s="234"/>
      <c r="K231" s="232">
        <f>K230+K225</f>
        <v>262.45</v>
      </c>
      <c r="L231" s="234"/>
      <c r="M231" s="232">
        <f>M230+M225</f>
        <v>2135.8199999999997</v>
      </c>
      <c r="N231" s="233"/>
      <c r="O231" s="234"/>
      <c r="P231" s="232">
        <f>P230+P224</f>
        <v>0.93700000000000006</v>
      </c>
      <c r="Q231" s="234"/>
      <c r="R231" s="232">
        <f>R230+R225</f>
        <v>1.37</v>
      </c>
      <c r="S231" s="234"/>
      <c r="T231" s="232">
        <f>T230+T225</f>
        <v>57.910000000000004</v>
      </c>
      <c r="U231" s="234"/>
      <c r="V231" s="232">
        <f>V230+V225</f>
        <v>0.95100000000000007</v>
      </c>
      <c r="W231" s="234"/>
      <c r="X231" s="232">
        <f>X230+X225</f>
        <v>0.42999999999999994</v>
      </c>
      <c r="Y231" s="233"/>
      <c r="Z231" s="233"/>
      <c r="AA231" s="234"/>
      <c r="AB231" s="232">
        <f>AB230+AB225</f>
        <v>1031.5999999999999</v>
      </c>
      <c r="AC231" s="234"/>
      <c r="AD231" s="232">
        <f>AD230+AD225</f>
        <v>1245.5</v>
      </c>
      <c r="AE231" s="234"/>
      <c r="AF231" s="232">
        <f>AF230+AF225</f>
        <v>1.7170000000000001</v>
      </c>
      <c r="AG231" s="234"/>
      <c r="AH231" s="232">
        <f>AI230+AH225</f>
        <v>0.49799999999999994</v>
      </c>
      <c r="AI231" s="233"/>
      <c r="AJ231" s="234"/>
      <c r="AK231" s="63">
        <f>AK230+AK225</f>
        <v>955.1</v>
      </c>
      <c r="AL231" s="63">
        <f>AL230+AL225</f>
        <v>0.82810000000000006</v>
      </c>
      <c r="AM231" s="63">
        <f>AM230+AM225</f>
        <v>257.10000000000002</v>
      </c>
      <c r="AN231" s="64">
        <f>AN230+AN225</f>
        <v>10.360000000000001</v>
      </c>
      <c r="AO231" s="61"/>
      <c r="AP231" s="22"/>
      <c r="AQ231" s="22"/>
    </row>
    <row r="232" spans="1:43" ht="51" customHeight="1">
      <c r="A232" s="822"/>
      <c r="B232" s="783"/>
      <c r="C232" s="823" t="s">
        <v>120</v>
      </c>
      <c r="D232" s="824"/>
      <c r="E232" s="824"/>
      <c r="F232" s="824"/>
      <c r="G232" s="824"/>
      <c r="H232" s="824"/>
      <c r="I232" s="824"/>
      <c r="J232" s="824"/>
      <c r="K232" s="824"/>
      <c r="L232" s="824"/>
      <c r="M232" s="824"/>
      <c r="N232" s="824"/>
      <c r="O232" s="824"/>
      <c r="P232" s="824"/>
      <c r="Q232" s="824"/>
      <c r="R232" s="824"/>
      <c r="S232" s="824"/>
      <c r="T232" s="824"/>
      <c r="U232" s="824"/>
      <c r="V232" s="824"/>
      <c r="W232" s="824"/>
      <c r="X232" s="824"/>
      <c r="Y232" s="824"/>
      <c r="Z232" s="824"/>
      <c r="AA232" s="824"/>
      <c r="AB232" s="824"/>
      <c r="AC232" s="734" t="s">
        <v>69</v>
      </c>
      <c r="AD232" s="734"/>
      <c r="AE232" s="734"/>
      <c r="AF232" s="734"/>
      <c r="AG232" s="734"/>
      <c r="AH232" s="734"/>
      <c r="AI232" s="734"/>
      <c r="AJ232" s="734"/>
      <c r="AK232" s="352" t="s">
        <v>59</v>
      </c>
      <c r="AL232" s="352"/>
      <c r="AM232" s="352"/>
      <c r="AN232" s="352"/>
      <c r="AO232" s="352"/>
      <c r="AP232" s="352"/>
      <c r="AQ232" s="352"/>
    </row>
    <row r="233" spans="1:43" ht="15" customHeight="1">
      <c r="A233" s="457" t="s">
        <v>16</v>
      </c>
      <c r="B233" s="735" t="s">
        <v>17</v>
      </c>
      <c r="C233" s="736"/>
      <c r="D233" s="465" t="s">
        <v>70</v>
      </c>
      <c r="E233" s="466"/>
      <c r="F233" s="661" t="s">
        <v>71</v>
      </c>
      <c r="G233" s="662"/>
      <c r="H233" s="662"/>
      <c r="I233" s="662"/>
      <c r="J233" s="662"/>
      <c r="K233" s="662"/>
      <c r="L233" s="663"/>
      <c r="M233" s="472" t="s">
        <v>72</v>
      </c>
      <c r="N233" s="473"/>
      <c r="O233" s="474"/>
      <c r="P233" s="303" t="s">
        <v>21</v>
      </c>
      <c r="Q233" s="304"/>
      <c r="R233" s="304"/>
      <c r="S233" s="304"/>
      <c r="T233" s="304"/>
      <c r="U233" s="304"/>
      <c r="V233" s="304"/>
      <c r="W233" s="304"/>
      <c r="X233" s="304"/>
      <c r="Y233" s="304"/>
      <c r="Z233" s="304"/>
      <c r="AA233" s="486"/>
      <c r="AB233" s="303" t="s">
        <v>73</v>
      </c>
      <c r="AC233" s="304"/>
      <c r="AD233" s="304"/>
      <c r="AE233" s="304"/>
      <c r="AF233" s="304"/>
      <c r="AG233" s="304"/>
      <c r="AH233" s="304"/>
      <c r="AI233" s="304"/>
      <c r="AJ233" s="304"/>
      <c r="AK233" s="304"/>
      <c r="AL233" s="304"/>
      <c r="AM233" s="304"/>
      <c r="AN233" s="304"/>
      <c r="AO233" s="486"/>
      <c r="AP233" s="746"/>
      <c r="AQ233" s="747"/>
    </row>
    <row r="234" spans="1:43" ht="13.95" customHeight="1">
      <c r="A234" s="458"/>
      <c r="B234" s="737"/>
      <c r="C234" s="738"/>
      <c r="D234" s="467"/>
      <c r="E234" s="468"/>
      <c r="F234" s="303" t="s">
        <v>23</v>
      </c>
      <c r="G234" s="486"/>
      <c r="H234" s="625" t="s">
        <v>24</v>
      </c>
      <c r="I234" s="626"/>
      <c r="J234" s="627"/>
      <c r="K234" s="303" t="s">
        <v>25</v>
      </c>
      <c r="L234" s="486"/>
      <c r="M234" s="475"/>
      <c r="N234" s="476"/>
      <c r="O234" s="477"/>
      <c r="P234" s="625" t="s">
        <v>26</v>
      </c>
      <c r="Q234" s="627"/>
      <c r="R234" s="303" t="s">
        <v>27</v>
      </c>
      <c r="S234" s="486"/>
      <c r="T234" s="625" t="s">
        <v>28</v>
      </c>
      <c r="U234" s="627"/>
      <c r="V234" s="469" t="s">
        <v>29</v>
      </c>
      <c r="W234" s="471"/>
      <c r="X234" s="303" t="s">
        <v>30</v>
      </c>
      <c r="Y234" s="304"/>
      <c r="Z234" s="304"/>
      <c r="AA234" s="486"/>
      <c r="AB234" s="303" t="s">
        <v>31</v>
      </c>
      <c r="AC234" s="486"/>
      <c r="AD234" s="303" t="s">
        <v>32</v>
      </c>
      <c r="AE234" s="486"/>
      <c r="AF234" s="661" t="s">
        <v>33</v>
      </c>
      <c r="AG234" s="663"/>
      <c r="AH234" s="625" t="s">
        <v>34</v>
      </c>
      <c r="AI234" s="626"/>
      <c r="AJ234" s="627"/>
      <c r="AK234" s="4" t="s">
        <v>35</v>
      </c>
      <c r="AL234" s="4" t="s">
        <v>36</v>
      </c>
      <c r="AM234" s="4" t="s">
        <v>37</v>
      </c>
      <c r="AN234" s="303" t="s">
        <v>38</v>
      </c>
      <c r="AO234" s="486"/>
      <c r="AP234" s="746"/>
      <c r="AQ234" s="747"/>
    </row>
    <row r="235" spans="1:43" ht="15" customHeight="1">
      <c r="A235" s="5">
        <v>1</v>
      </c>
      <c r="B235" s="310">
        <v>2</v>
      </c>
      <c r="C235" s="312"/>
      <c r="D235" s="310">
        <v>3</v>
      </c>
      <c r="E235" s="312"/>
      <c r="F235" s="310">
        <v>4</v>
      </c>
      <c r="G235" s="312"/>
      <c r="H235" s="310">
        <v>5</v>
      </c>
      <c r="I235" s="311"/>
      <c r="J235" s="312"/>
      <c r="K235" s="310">
        <v>6</v>
      </c>
      <c r="L235" s="312"/>
      <c r="M235" s="310">
        <v>7</v>
      </c>
      <c r="N235" s="311"/>
      <c r="O235" s="312"/>
      <c r="P235" s="310">
        <v>8</v>
      </c>
      <c r="Q235" s="312"/>
      <c r="R235" s="310">
        <v>9</v>
      </c>
      <c r="S235" s="312"/>
      <c r="T235" s="386">
        <v>10</v>
      </c>
      <c r="U235" s="388"/>
      <c r="V235" s="628">
        <v>11</v>
      </c>
      <c r="W235" s="629"/>
      <c r="X235" s="310">
        <v>12</v>
      </c>
      <c r="Y235" s="311"/>
      <c r="Z235" s="311"/>
      <c r="AA235" s="312"/>
      <c r="AB235" s="310">
        <v>13</v>
      </c>
      <c r="AC235" s="312"/>
      <c r="AD235" s="310">
        <v>14</v>
      </c>
      <c r="AE235" s="312"/>
      <c r="AF235" s="384">
        <v>15</v>
      </c>
      <c r="AG235" s="385"/>
      <c r="AH235" s="386">
        <v>16</v>
      </c>
      <c r="AI235" s="387"/>
      <c r="AJ235" s="388"/>
      <c r="AK235" s="5">
        <v>17</v>
      </c>
      <c r="AL235" s="5">
        <v>18</v>
      </c>
      <c r="AM235" s="5">
        <v>19</v>
      </c>
      <c r="AN235" s="310">
        <v>20</v>
      </c>
      <c r="AO235" s="312"/>
      <c r="AP235" s="748"/>
      <c r="AQ235" s="749"/>
    </row>
    <row r="236" spans="1:43" ht="12" customHeight="1">
      <c r="A236" s="565" t="s">
        <v>39</v>
      </c>
      <c r="B236" s="285"/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285"/>
      <c r="AE236" s="285"/>
      <c r="AF236" s="285"/>
      <c r="AG236" s="285"/>
      <c r="AH236" s="285"/>
      <c r="AI236" s="285"/>
      <c r="AJ236" s="285"/>
      <c r="AK236" s="285"/>
      <c r="AL236" s="285"/>
      <c r="AM236" s="285"/>
      <c r="AN236" s="285"/>
      <c r="AO236" s="566"/>
      <c r="AP236" s="748"/>
      <c r="AQ236" s="749"/>
    </row>
    <row r="237" spans="1:43" ht="15.6" customHeight="1">
      <c r="A237" s="227">
        <v>338</v>
      </c>
      <c r="B237" s="326" t="s">
        <v>54</v>
      </c>
      <c r="C237" s="327"/>
      <c r="D237" s="328"/>
      <c r="E237" s="11">
        <v>100</v>
      </c>
      <c r="F237" s="232">
        <v>1.5</v>
      </c>
      <c r="G237" s="234"/>
      <c r="H237" s="232">
        <v>0.5</v>
      </c>
      <c r="I237" s="233"/>
      <c r="J237" s="234"/>
      <c r="K237" s="232">
        <v>21</v>
      </c>
      <c r="L237" s="234"/>
      <c r="M237" s="232">
        <v>96</v>
      </c>
      <c r="N237" s="233"/>
      <c r="O237" s="234"/>
      <c r="P237" s="232">
        <v>0.04</v>
      </c>
      <c r="Q237" s="234"/>
      <c r="R237" s="235">
        <v>0.05</v>
      </c>
      <c r="S237" s="236"/>
      <c r="T237" s="232">
        <v>10</v>
      </c>
      <c r="U237" s="234"/>
      <c r="V237" s="235">
        <v>0.12</v>
      </c>
      <c r="W237" s="237"/>
      <c r="X237" s="232">
        <v>0</v>
      </c>
      <c r="Y237" s="233"/>
      <c r="Z237" s="233"/>
      <c r="AA237" s="234"/>
      <c r="AB237" s="232">
        <v>8</v>
      </c>
      <c r="AC237" s="234"/>
      <c r="AD237" s="232">
        <v>28</v>
      </c>
      <c r="AE237" s="234"/>
      <c r="AF237" s="232">
        <v>0.22</v>
      </c>
      <c r="AG237" s="234"/>
      <c r="AH237" s="834">
        <v>0.1</v>
      </c>
      <c r="AI237" s="240"/>
      <c r="AJ237" s="241"/>
      <c r="AK237" s="171">
        <v>225</v>
      </c>
      <c r="AL237" s="75">
        <v>0.05</v>
      </c>
      <c r="AM237" s="171">
        <v>42</v>
      </c>
      <c r="AN237" s="232">
        <v>0.6</v>
      </c>
      <c r="AO237" s="234"/>
      <c r="AP237" s="746"/>
      <c r="AQ237" s="747"/>
    </row>
    <row r="238" spans="1:43" ht="13.8" customHeight="1">
      <c r="A238" s="172">
        <v>249</v>
      </c>
      <c r="B238" s="837" t="s">
        <v>187</v>
      </c>
      <c r="C238" s="634"/>
      <c r="D238" s="838">
        <v>180</v>
      </c>
      <c r="E238" s="839"/>
      <c r="F238" s="832">
        <v>31.9</v>
      </c>
      <c r="G238" s="833"/>
      <c r="H238" s="840">
        <v>10.9</v>
      </c>
      <c r="I238" s="841"/>
      <c r="J238" s="842"/>
      <c r="K238" s="832">
        <v>9</v>
      </c>
      <c r="L238" s="833"/>
      <c r="M238" s="832">
        <v>221.8</v>
      </c>
      <c r="N238" s="843"/>
      <c r="O238" s="833"/>
      <c r="P238" s="840">
        <v>0.2</v>
      </c>
      <c r="Q238" s="842"/>
      <c r="R238" s="832">
        <v>0.46</v>
      </c>
      <c r="S238" s="833"/>
      <c r="T238" s="840">
        <v>0.45</v>
      </c>
      <c r="U238" s="842"/>
      <c r="V238" s="844">
        <v>0.12</v>
      </c>
      <c r="W238" s="845"/>
      <c r="X238" s="838">
        <v>1.8</v>
      </c>
      <c r="Y238" s="846"/>
      <c r="Z238" s="846"/>
      <c r="AA238" s="839"/>
      <c r="AB238" s="847">
        <v>149.30000000000001</v>
      </c>
      <c r="AC238" s="848"/>
      <c r="AD238" s="840">
        <v>394.5</v>
      </c>
      <c r="AE238" s="842"/>
      <c r="AF238" s="827">
        <v>0.06</v>
      </c>
      <c r="AG238" s="828"/>
      <c r="AH238" s="829">
        <v>0.03</v>
      </c>
      <c r="AI238" s="830"/>
      <c r="AJ238" s="831"/>
      <c r="AK238" s="160">
        <v>52.76</v>
      </c>
      <c r="AL238" s="160">
        <v>0.2</v>
      </c>
      <c r="AM238" s="160">
        <v>49.64</v>
      </c>
      <c r="AN238" s="832">
        <v>2.2999999999999998</v>
      </c>
      <c r="AO238" s="833"/>
      <c r="AP238" s="748"/>
      <c r="AQ238" s="749"/>
    </row>
    <row r="239" spans="1:43" ht="15" customHeight="1">
      <c r="A239" s="5">
        <v>233</v>
      </c>
      <c r="B239" s="242" t="s">
        <v>205</v>
      </c>
      <c r="C239" s="244"/>
      <c r="D239" s="310">
        <v>200</v>
      </c>
      <c r="E239" s="312"/>
      <c r="F239" s="449">
        <v>0</v>
      </c>
      <c r="G239" s="450"/>
      <c r="H239" s="449">
        <v>0</v>
      </c>
      <c r="I239" s="456"/>
      <c r="J239" s="450"/>
      <c r="K239" s="449">
        <v>29</v>
      </c>
      <c r="L239" s="450"/>
      <c r="M239" s="449">
        <v>64</v>
      </c>
      <c r="N239" s="456"/>
      <c r="O239" s="450"/>
      <c r="P239" s="447">
        <v>0</v>
      </c>
      <c r="Q239" s="448"/>
      <c r="R239" s="447">
        <v>1.2</v>
      </c>
      <c r="S239" s="835"/>
      <c r="T239" s="449">
        <v>1.95</v>
      </c>
      <c r="U239" s="450"/>
      <c r="V239" s="449">
        <v>0</v>
      </c>
      <c r="W239" s="450"/>
      <c r="X239" s="670">
        <v>0</v>
      </c>
      <c r="Y239" s="836"/>
      <c r="Z239" s="836"/>
      <c r="AA239" s="671"/>
      <c r="AB239" s="449">
        <v>0.5</v>
      </c>
      <c r="AC239" s="450"/>
      <c r="AD239" s="670">
        <v>28.7</v>
      </c>
      <c r="AE239" s="671"/>
      <c r="AF239" s="447">
        <v>0</v>
      </c>
      <c r="AG239" s="672"/>
      <c r="AH239" s="448"/>
      <c r="AI239" s="447">
        <v>0</v>
      </c>
      <c r="AJ239" s="448"/>
      <c r="AK239" s="158">
        <v>8.0399999999999991</v>
      </c>
      <c r="AL239" s="157">
        <v>0</v>
      </c>
      <c r="AM239" s="159">
        <v>0.85</v>
      </c>
      <c r="AN239" s="449">
        <v>0.04</v>
      </c>
      <c r="AO239" s="450"/>
      <c r="AP239" s="748"/>
      <c r="AQ239" s="749"/>
    </row>
    <row r="240" spans="1:43" ht="12" customHeight="1">
      <c r="A240" s="23" t="s">
        <v>1</v>
      </c>
      <c r="B240" s="242" t="s">
        <v>172</v>
      </c>
      <c r="C240" s="244"/>
      <c r="D240" s="678" t="s">
        <v>173</v>
      </c>
      <c r="E240" s="679"/>
      <c r="F240" s="680">
        <v>6.12</v>
      </c>
      <c r="G240" s="681"/>
      <c r="H240" s="680">
        <v>10.5</v>
      </c>
      <c r="I240" s="682"/>
      <c r="J240" s="681"/>
      <c r="K240" s="680">
        <v>23.68</v>
      </c>
      <c r="L240" s="681"/>
      <c r="M240" s="683">
        <v>275</v>
      </c>
      <c r="N240" s="684"/>
      <c r="O240" s="685"/>
      <c r="P240" s="680">
        <v>0.16</v>
      </c>
      <c r="Q240" s="681"/>
      <c r="R240" s="680">
        <v>0.05</v>
      </c>
      <c r="S240" s="686"/>
      <c r="T240" s="680">
        <v>0</v>
      </c>
      <c r="U240" s="681"/>
      <c r="V240" s="683">
        <v>4.4999999999999998E-2</v>
      </c>
      <c r="W240" s="685"/>
      <c r="X240" s="687">
        <v>0</v>
      </c>
      <c r="Y240" s="688"/>
      <c r="Z240" s="688"/>
      <c r="AA240" s="689"/>
      <c r="AB240" s="683">
        <v>19</v>
      </c>
      <c r="AC240" s="685"/>
      <c r="AD240" s="687">
        <v>85</v>
      </c>
      <c r="AE240" s="688"/>
      <c r="AF240" s="232">
        <v>0.13</v>
      </c>
      <c r="AG240" s="234"/>
      <c r="AH240" s="834">
        <v>2.5999999999999999E-2</v>
      </c>
      <c r="AI240" s="240"/>
      <c r="AJ240" s="314"/>
      <c r="AK240" s="106">
        <v>92</v>
      </c>
      <c r="AL240" s="107">
        <v>0</v>
      </c>
      <c r="AM240" s="106">
        <v>13.7</v>
      </c>
      <c r="AN240" s="675">
        <v>1.2</v>
      </c>
      <c r="AO240" s="676"/>
      <c r="AP240" s="748"/>
      <c r="AQ240" s="749"/>
    </row>
    <row r="241" spans="1:43" ht="13.2" customHeight="1">
      <c r="A241" s="242" t="s">
        <v>42</v>
      </c>
      <c r="B241" s="243"/>
      <c r="C241" s="243"/>
      <c r="D241" s="243"/>
      <c r="E241" s="244"/>
      <c r="F241" s="313">
        <f>F240+F239+F238+F237</f>
        <v>39.519999999999996</v>
      </c>
      <c r="G241" s="314"/>
      <c r="H241" s="422">
        <f>H240+H239+H238+H237</f>
        <v>21.9</v>
      </c>
      <c r="I241" s="434"/>
      <c r="J241" s="423"/>
      <c r="K241" s="313">
        <f>K240+K239+K238+K237</f>
        <v>82.68</v>
      </c>
      <c r="L241" s="314"/>
      <c r="M241" s="307">
        <f>M240+M239+M238+M237</f>
        <v>656.8</v>
      </c>
      <c r="N241" s="353"/>
      <c r="O241" s="308"/>
      <c r="P241" s="422">
        <f>P240+P239+P238+P237</f>
        <v>0.39999999999999997</v>
      </c>
      <c r="Q241" s="423"/>
      <c r="R241" s="313">
        <f>R240+R239+R238+R237</f>
        <v>1.76</v>
      </c>
      <c r="S241" s="314"/>
      <c r="T241" s="422">
        <f>T240+T239+T238+T237</f>
        <v>12.4</v>
      </c>
      <c r="U241" s="423"/>
      <c r="V241" s="586">
        <f>V240+V239+V238+V237</f>
        <v>0.28499999999999998</v>
      </c>
      <c r="W241" s="587"/>
      <c r="X241" s="313">
        <f>X240+X239+X238+X237</f>
        <v>1.8</v>
      </c>
      <c r="Y241" s="240"/>
      <c r="Z241" s="240"/>
      <c r="AA241" s="314"/>
      <c r="AB241" s="653">
        <f>AB240+AB239+AB238+AB237</f>
        <v>176.8</v>
      </c>
      <c r="AC241" s="654"/>
      <c r="AD241" s="422">
        <f>AD240+AD239+AD238+AD237</f>
        <v>536.20000000000005</v>
      </c>
      <c r="AE241" s="423"/>
      <c r="AF241" s="787">
        <f>AF240+AF239+AF238+AF237</f>
        <v>0.41000000000000003</v>
      </c>
      <c r="AG241" s="849"/>
      <c r="AH241" s="422">
        <f>AH240+AI239+AH238+AH237</f>
        <v>0.156</v>
      </c>
      <c r="AI241" s="434"/>
      <c r="AJ241" s="423"/>
      <c r="AK241" s="24">
        <f>AK240+AK239+AK238+AK237</f>
        <v>377.79999999999995</v>
      </c>
      <c r="AL241" s="24">
        <f>AL239+AL238+AL237</f>
        <v>0.25</v>
      </c>
      <c r="AM241" s="24">
        <f>AM240+AM239+AM238+AM237</f>
        <v>106.19</v>
      </c>
      <c r="AN241" s="313">
        <f>AN240+AN239+AN238+AN237</f>
        <v>4.1399999999999997</v>
      </c>
      <c r="AO241" s="314"/>
      <c r="AP241" s="748"/>
      <c r="AQ241" s="749"/>
    </row>
    <row r="242" spans="1:43" ht="12.6" customHeight="1">
      <c r="A242" s="536" t="s">
        <v>216</v>
      </c>
      <c r="B242" s="850"/>
      <c r="C242" s="850"/>
      <c r="D242" s="850"/>
      <c r="E242" s="850"/>
      <c r="F242" s="850"/>
      <c r="G242" s="850"/>
      <c r="H242" s="850"/>
      <c r="I242" s="850"/>
      <c r="J242" s="850"/>
      <c r="K242" s="850"/>
      <c r="L242" s="850"/>
      <c r="M242" s="850"/>
      <c r="N242" s="850"/>
      <c r="O242" s="850"/>
      <c r="P242" s="850"/>
      <c r="Q242" s="850"/>
      <c r="R242" s="850"/>
      <c r="S242" s="850"/>
      <c r="T242" s="850"/>
      <c r="U242" s="850"/>
      <c r="V242" s="850"/>
      <c r="W242" s="850"/>
      <c r="X242" s="850"/>
      <c r="Y242" s="850"/>
      <c r="Z242" s="850"/>
      <c r="AA242" s="850"/>
      <c r="AB242" s="850"/>
      <c r="AC242" s="850"/>
      <c r="AD242" s="850"/>
      <c r="AE242" s="850"/>
      <c r="AF242" s="850"/>
      <c r="AG242" s="850"/>
      <c r="AH242" s="850"/>
      <c r="AI242" s="850"/>
      <c r="AJ242" s="850"/>
      <c r="AK242" s="850"/>
      <c r="AL242" s="850"/>
      <c r="AM242" s="850"/>
      <c r="AN242" s="850"/>
      <c r="AO242" s="851"/>
      <c r="AP242" s="748"/>
      <c r="AQ242" s="749"/>
    </row>
    <row r="243" spans="1:43" ht="25.2" customHeight="1">
      <c r="A243" s="29">
        <v>25</v>
      </c>
      <c r="B243" s="242" t="s">
        <v>189</v>
      </c>
      <c r="C243" s="244"/>
      <c r="D243" s="755">
        <v>100</v>
      </c>
      <c r="E243" s="756"/>
      <c r="F243" s="757">
        <v>1</v>
      </c>
      <c r="G243" s="758"/>
      <c r="H243" s="759">
        <v>5.4</v>
      </c>
      <c r="I243" s="760"/>
      <c r="J243" s="761"/>
      <c r="K243" s="757">
        <v>3.8</v>
      </c>
      <c r="L243" s="758"/>
      <c r="M243" s="757">
        <v>73.8</v>
      </c>
      <c r="N243" s="762"/>
      <c r="O243" s="758"/>
      <c r="P243" s="759">
        <v>0.05</v>
      </c>
      <c r="Q243" s="761"/>
      <c r="R243" s="763">
        <v>0.3</v>
      </c>
      <c r="S243" s="292"/>
      <c r="T243" s="763">
        <v>69</v>
      </c>
      <c r="U243" s="292"/>
      <c r="V243" s="764">
        <v>0</v>
      </c>
      <c r="W243" s="765"/>
      <c r="X243" s="764">
        <v>0</v>
      </c>
      <c r="Y243" s="766"/>
      <c r="Z243" s="766"/>
      <c r="AA243" s="765"/>
      <c r="AB243" s="757">
        <v>32.5</v>
      </c>
      <c r="AC243" s="758"/>
      <c r="AD243" s="757">
        <v>72.099999999999994</v>
      </c>
      <c r="AE243" s="758"/>
      <c r="AF243" s="764">
        <v>0</v>
      </c>
      <c r="AG243" s="765"/>
      <c r="AH243" s="767">
        <v>0</v>
      </c>
      <c r="AI243" s="768"/>
      <c r="AJ243" s="769"/>
      <c r="AK243" s="29">
        <v>85.5</v>
      </c>
      <c r="AL243" s="29">
        <v>1E-3</v>
      </c>
      <c r="AM243" s="31">
        <v>12.7</v>
      </c>
      <c r="AN243" s="763">
        <v>0.56000000000000005</v>
      </c>
      <c r="AO243" s="292"/>
      <c r="AP243" s="746"/>
      <c r="AQ243" s="747"/>
    </row>
    <row r="244" spans="1:43" ht="23.4" customHeight="1">
      <c r="A244" s="182">
        <v>52</v>
      </c>
      <c r="B244" s="852" t="s">
        <v>188</v>
      </c>
      <c r="C244" s="817"/>
      <c r="D244" s="755">
        <v>100</v>
      </c>
      <c r="E244" s="756"/>
      <c r="F244" s="757">
        <v>1.3</v>
      </c>
      <c r="G244" s="758"/>
      <c r="H244" s="759">
        <v>5.2</v>
      </c>
      <c r="I244" s="760"/>
      <c r="J244" s="761"/>
      <c r="K244" s="757">
        <v>6.3</v>
      </c>
      <c r="L244" s="758"/>
      <c r="M244" s="757">
        <v>60.4</v>
      </c>
      <c r="N244" s="762"/>
      <c r="O244" s="758"/>
      <c r="P244" s="853">
        <v>1.6E-2</v>
      </c>
      <c r="Q244" s="854"/>
      <c r="R244" s="763">
        <v>0.01</v>
      </c>
      <c r="S244" s="292"/>
      <c r="T244" s="757">
        <v>13.11</v>
      </c>
      <c r="U244" s="758"/>
      <c r="V244" s="757">
        <v>0</v>
      </c>
      <c r="W244" s="758"/>
      <c r="X244" s="774">
        <v>0</v>
      </c>
      <c r="Y244" s="855"/>
      <c r="Z244" s="855"/>
      <c r="AA244" s="775"/>
      <c r="AB244" s="757">
        <v>44.75</v>
      </c>
      <c r="AC244" s="758"/>
      <c r="AD244" s="757">
        <v>27.25</v>
      </c>
      <c r="AE244" s="758"/>
      <c r="AF244" s="764">
        <v>0</v>
      </c>
      <c r="AG244" s="765"/>
      <c r="AH244" s="853">
        <v>6.6000000000000003E-2</v>
      </c>
      <c r="AI244" s="856"/>
      <c r="AJ244" s="854"/>
      <c r="AK244" s="31">
        <v>85</v>
      </c>
      <c r="AL244" s="31">
        <v>1E-3</v>
      </c>
      <c r="AM244" s="31">
        <v>14.48</v>
      </c>
      <c r="AN244" s="757">
        <v>1.06</v>
      </c>
      <c r="AO244" s="758"/>
      <c r="AP244" s="746"/>
      <c r="AQ244" s="747"/>
    </row>
    <row r="245" spans="1:43" ht="13.2" customHeight="1">
      <c r="A245" s="23">
        <v>86</v>
      </c>
      <c r="B245" s="242" t="s">
        <v>214</v>
      </c>
      <c r="C245" s="244"/>
      <c r="D245" s="310">
        <v>250</v>
      </c>
      <c r="E245" s="312"/>
      <c r="F245" s="307">
        <v>2.5</v>
      </c>
      <c r="G245" s="308"/>
      <c r="H245" s="300">
        <v>6.3</v>
      </c>
      <c r="I245" s="301"/>
      <c r="J245" s="302"/>
      <c r="K245" s="307">
        <v>21.1</v>
      </c>
      <c r="L245" s="308"/>
      <c r="M245" s="307">
        <v>156.25</v>
      </c>
      <c r="N245" s="353"/>
      <c r="O245" s="308"/>
      <c r="P245" s="300">
        <v>0.25</v>
      </c>
      <c r="Q245" s="302"/>
      <c r="R245" s="307">
        <v>0.18</v>
      </c>
      <c r="S245" s="308"/>
      <c r="T245" s="307">
        <v>10.48</v>
      </c>
      <c r="U245" s="308"/>
      <c r="V245" s="307">
        <v>0.15</v>
      </c>
      <c r="W245" s="308"/>
      <c r="X245" s="313">
        <v>0</v>
      </c>
      <c r="Y245" s="240"/>
      <c r="Z245" s="240"/>
      <c r="AA245" s="314"/>
      <c r="AB245" s="307">
        <v>27.87</v>
      </c>
      <c r="AC245" s="308"/>
      <c r="AD245" s="307">
        <v>89.35</v>
      </c>
      <c r="AE245" s="308"/>
      <c r="AF245" s="298">
        <v>5.2999999999999999E-2</v>
      </c>
      <c r="AG245" s="299"/>
      <c r="AH245" s="300">
        <v>0.71</v>
      </c>
      <c r="AI245" s="301"/>
      <c r="AJ245" s="302"/>
      <c r="AK245" s="23">
        <v>38.68</v>
      </c>
      <c r="AL245" s="58">
        <v>2.5000000000000001E-2</v>
      </c>
      <c r="AM245" s="23">
        <v>23.38</v>
      </c>
      <c r="AN245" s="307">
        <v>0.11</v>
      </c>
      <c r="AO245" s="308"/>
      <c r="AP245" s="746"/>
      <c r="AQ245" s="747"/>
    </row>
    <row r="246" spans="1:43" ht="13.2" customHeight="1">
      <c r="A246" s="23">
        <v>276</v>
      </c>
      <c r="B246" s="857" t="s">
        <v>190</v>
      </c>
      <c r="C246" s="817"/>
      <c r="D246" s="310">
        <v>250</v>
      </c>
      <c r="E246" s="312"/>
      <c r="F246" s="307">
        <v>9.3699999999999992</v>
      </c>
      <c r="G246" s="308"/>
      <c r="H246" s="300">
        <v>11</v>
      </c>
      <c r="I246" s="301"/>
      <c r="J246" s="302"/>
      <c r="K246" s="307">
        <v>18.2</v>
      </c>
      <c r="L246" s="308"/>
      <c r="M246" s="307">
        <v>283.3</v>
      </c>
      <c r="N246" s="353"/>
      <c r="O246" s="308"/>
      <c r="P246" s="300">
        <v>0.7</v>
      </c>
      <c r="Q246" s="302"/>
      <c r="R246" s="307">
        <v>0.24</v>
      </c>
      <c r="S246" s="308"/>
      <c r="T246" s="307">
        <v>0.9</v>
      </c>
      <c r="U246" s="308"/>
      <c r="V246" s="307">
        <v>0</v>
      </c>
      <c r="W246" s="308"/>
      <c r="X246" s="526">
        <v>3.0000000000000001E-3</v>
      </c>
      <c r="Y246" s="527"/>
      <c r="Z246" s="527"/>
      <c r="AA246" s="528"/>
      <c r="AB246" s="307">
        <v>38.5</v>
      </c>
      <c r="AC246" s="308"/>
      <c r="AD246" s="307">
        <v>111.9</v>
      </c>
      <c r="AE246" s="308"/>
      <c r="AF246" s="298">
        <v>0.06</v>
      </c>
      <c r="AG246" s="299"/>
      <c r="AH246" s="526">
        <v>2.4E-2</v>
      </c>
      <c r="AI246" s="527"/>
      <c r="AJ246" s="528"/>
      <c r="AK246" s="23">
        <v>107.6</v>
      </c>
      <c r="AL246" s="181">
        <v>3.0000000000000001E-3</v>
      </c>
      <c r="AM246" s="23">
        <v>48.8</v>
      </c>
      <c r="AN246" s="307">
        <v>2.5</v>
      </c>
      <c r="AO246" s="308"/>
      <c r="AP246" s="746"/>
      <c r="AQ246" s="747"/>
    </row>
    <row r="247" spans="1:43" ht="13.2" customHeight="1">
      <c r="A247" s="23">
        <v>349</v>
      </c>
      <c r="B247" s="242" t="s">
        <v>122</v>
      </c>
      <c r="C247" s="244"/>
      <c r="D247" s="310">
        <v>200</v>
      </c>
      <c r="E247" s="312"/>
      <c r="F247" s="307">
        <v>0.06</v>
      </c>
      <c r="G247" s="308"/>
      <c r="H247" s="300">
        <v>0.02</v>
      </c>
      <c r="I247" s="301"/>
      <c r="J247" s="302"/>
      <c r="K247" s="307">
        <v>19.399999999999999</v>
      </c>
      <c r="L247" s="308"/>
      <c r="M247" s="313">
        <v>76.75</v>
      </c>
      <c r="N247" s="240"/>
      <c r="O247" s="314"/>
      <c r="P247" s="310">
        <v>0</v>
      </c>
      <c r="Q247" s="312"/>
      <c r="R247" s="310">
        <v>0</v>
      </c>
      <c r="S247" s="312"/>
      <c r="T247" s="313">
        <v>2.5</v>
      </c>
      <c r="U247" s="314"/>
      <c r="V247" s="307">
        <v>0.02</v>
      </c>
      <c r="W247" s="308"/>
      <c r="X247" s="310">
        <v>0</v>
      </c>
      <c r="Y247" s="311"/>
      <c r="Z247" s="311"/>
      <c r="AA247" s="312"/>
      <c r="AB247" s="313">
        <v>4</v>
      </c>
      <c r="AC247" s="314"/>
      <c r="AD247" s="313">
        <v>3.3</v>
      </c>
      <c r="AE247" s="314"/>
      <c r="AF247" s="653">
        <v>0</v>
      </c>
      <c r="AG247" s="654"/>
      <c r="AH247" s="422">
        <v>0</v>
      </c>
      <c r="AI247" s="434"/>
      <c r="AJ247" s="423"/>
      <c r="AK247" s="23">
        <v>0.45</v>
      </c>
      <c r="AL247" s="24">
        <v>0</v>
      </c>
      <c r="AM247" s="24">
        <v>1.7</v>
      </c>
      <c r="AN247" s="307">
        <v>0.15</v>
      </c>
      <c r="AO247" s="308"/>
      <c r="AP247" s="748"/>
      <c r="AQ247" s="749"/>
    </row>
    <row r="248" spans="1:43" ht="13.2" customHeight="1">
      <c r="A248" s="23">
        <v>440</v>
      </c>
      <c r="B248" s="242" t="s">
        <v>221</v>
      </c>
      <c r="C248" s="244"/>
      <c r="D248" s="193"/>
      <c r="E248" s="194">
        <v>60</v>
      </c>
      <c r="F248" s="232">
        <v>6.69</v>
      </c>
      <c r="G248" s="234"/>
      <c r="H248" s="232">
        <v>5.77</v>
      </c>
      <c r="I248" s="233"/>
      <c r="J248" s="234"/>
      <c r="K248" s="232">
        <v>29</v>
      </c>
      <c r="L248" s="234"/>
      <c r="M248" s="232">
        <v>194.89</v>
      </c>
      <c r="N248" s="233"/>
      <c r="O248" s="234"/>
      <c r="P248" s="235">
        <v>7.0000000000000007E-2</v>
      </c>
      <c r="Q248" s="237"/>
      <c r="R248" s="235">
        <v>0.04</v>
      </c>
      <c r="S248" s="236"/>
      <c r="T248" s="235">
        <v>0</v>
      </c>
      <c r="U248" s="237"/>
      <c r="V248" s="235">
        <v>0.14000000000000001</v>
      </c>
      <c r="W248" s="237"/>
      <c r="X248" s="235">
        <v>0.03</v>
      </c>
      <c r="Y248" s="238"/>
      <c r="Z248" s="238"/>
      <c r="AA248" s="237"/>
      <c r="AB248" s="232">
        <v>11.3</v>
      </c>
      <c r="AC248" s="234"/>
      <c r="AD248" s="232">
        <v>39.200000000000003</v>
      </c>
      <c r="AE248" s="234"/>
      <c r="AF248" s="232">
        <v>0.06</v>
      </c>
      <c r="AG248" s="233"/>
      <c r="AH248" s="234"/>
      <c r="AI248" s="235">
        <v>0.03</v>
      </c>
      <c r="AJ248" s="237"/>
      <c r="AK248" s="195">
        <v>67.7</v>
      </c>
      <c r="AL248" s="195">
        <v>0.01</v>
      </c>
      <c r="AM248" s="75">
        <v>15.2</v>
      </c>
      <c r="AN248" s="235">
        <v>0.7</v>
      </c>
      <c r="AO248" s="237"/>
      <c r="AP248" s="196"/>
      <c r="AQ248" s="197"/>
    </row>
    <row r="249" spans="1:43" ht="14.4" customHeight="1">
      <c r="A249" s="23">
        <v>5.08</v>
      </c>
      <c r="B249" s="242" t="s">
        <v>46</v>
      </c>
      <c r="C249" s="244"/>
      <c r="D249" s="310">
        <v>70</v>
      </c>
      <c r="E249" s="312"/>
      <c r="F249" s="307">
        <v>1.84</v>
      </c>
      <c r="G249" s="308"/>
      <c r="H249" s="300">
        <v>0.33</v>
      </c>
      <c r="I249" s="301"/>
      <c r="J249" s="302"/>
      <c r="K249" s="313">
        <v>23.9</v>
      </c>
      <c r="L249" s="314"/>
      <c r="M249" s="313">
        <v>126.7</v>
      </c>
      <c r="N249" s="240"/>
      <c r="O249" s="314"/>
      <c r="P249" s="300">
        <v>0.12</v>
      </c>
      <c r="Q249" s="302"/>
      <c r="R249" s="307">
        <v>0.06</v>
      </c>
      <c r="S249" s="308"/>
      <c r="T249" s="310">
        <v>0</v>
      </c>
      <c r="U249" s="312"/>
      <c r="V249" s="310">
        <v>0</v>
      </c>
      <c r="W249" s="312"/>
      <c r="X249" s="310">
        <v>0</v>
      </c>
      <c r="Y249" s="311"/>
      <c r="Z249" s="311"/>
      <c r="AA249" s="312"/>
      <c r="AB249" s="313">
        <v>24.5</v>
      </c>
      <c r="AC249" s="314"/>
      <c r="AD249" s="313">
        <v>110.6</v>
      </c>
      <c r="AE249" s="314"/>
      <c r="AF249" s="298">
        <v>1.6E-2</v>
      </c>
      <c r="AG249" s="299"/>
      <c r="AH249" s="422">
        <v>0</v>
      </c>
      <c r="AI249" s="434"/>
      <c r="AJ249" s="423"/>
      <c r="AK249" s="24">
        <v>17.100000000000001</v>
      </c>
      <c r="AL249" s="23">
        <v>0.03</v>
      </c>
      <c r="AM249" s="24">
        <v>32.9</v>
      </c>
      <c r="AN249" s="307">
        <v>1.33</v>
      </c>
      <c r="AO249" s="308"/>
      <c r="AP249" s="748"/>
      <c r="AQ249" s="749"/>
    </row>
    <row r="250" spans="1:43" ht="16.2" customHeight="1">
      <c r="A250" s="23">
        <v>5.01</v>
      </c>
      <c r="B250" s="242" t="s">
        <v>41</v>
      </c>
      <c r="C250" s="244"/>
      <c r="D250" s="310">
        <v>50</v>
      </c>
      <c r="E250" s="312"/>
      <c r="F250" s="307">
        <v>3.8</v>
      </c>
      <c r="G250" s="308"/>
      <c r="H250" s="300">
        <v>0.4</v>
      </c>
      <c r="I250" s="301"/>
      <c r="J250" s="302"/>
      <c r="K250" s="313">
        <v>24.3</v>
      </c>
      <c r="L250" s="314"/>
      <c r="M250" s="313">
        <v>117.5</v>
      </c>
      <c r="N250" s="240"/>
      <c r="O250" s="314"/>
      <c r="P250" s="300">
        <v>0.06</v>
      </c>
      <c r="Q250" s="302"/>
      <c r="R250" s="307">
        <v>0.02</v>
      </c>
      <c r="S250" s="308"/>
      <c r="T250" s="310">
        <v>1</v>
      </c>
      <c r="U250" s="312"/>
      <c r="V250" s="310">
        <v>0</v>
      </c>
      <c r="W250" s="312"/>
      <c r="X250" s="310">
        <v>0</v>
      </c>
      <c r="Y250" s="311"/>
      <c r="Z250" s="311"/>
      <c r="AA250" s="312"/>
      <c r="AB250" s="313">
        <v>10</v>
      </c>
      <c r="AC250" s="314"/>
      <c r="AD250" s="313">
        <v>32.5</v>
      </c>
      <c r="AE250" s="314"/>
      <c r="AF250" s="298">
        <v>0.73</v>
      </c>
      <c r="AG250" s="299"/>
      <c r="AH250" s="422">
        <v>0</v>
      </c>
      <c r="AI250" s="434"/>
      <c r="AJ250" s="423"/>
      <c r="AK250" s="24">
        <v>6.5</v>
      </c>
      <c r="AL250" s="23">
        <v>0</v>
      </c>
      <c r="AM250" s="24">
        <v>0</v>
      </c>
      <c r="AN250" s="307">
        <v>0.44</v>
      </c>
      <c r="AO250" s="308"/>
      <c r="AP250" s="748"/>
      <c r="AQ250" s="749"/>
    </row>
    <row r="251" spans="1:43" ht="13.2" customHeight="1">
      <c r="A251" s="242" t="s">
        <v>174</v>
      </c>
      <c r="B251" s="243"/>
      <c r="C251" s="243"/>
      <c r="D251" s="243"/>
      <c r="E251" s="244"/>
      <c r="F251" s="313">
        <f>F250+F249+F248+F247+F246+F245+F243</f>
        <v>25.259999999999998</v>
      </c>
      <c r="G251" s="314"/>
      <c r="H251" s="422">
        <f>H250+H249+H248+H247+H246+H245+H243</f>
        <v>29.22</v>
      </c>
      <c r="I251" s="434"/>
      <c r="J251" s="423"/>
      <c r="K251" s="313">
        <f>K250+K249+K248+K247+K246+K245+K243</f>
        <v>139.70000000000002</v>
      </c>
      <c r="L251" s="314"/>
      <c r="M251" s="313">
        <f>M250+M249+M248+M247+M246+M245+M243</f>
        <v>1029.1899999999998</v>
      </c>
      <c r="N251" s="240"/>
      <c r="O251" s="314"/>
      <c r="P251" s="422">
        <f>P250+P249+P247+P246+P245+P243</f>
        <v>1.18</v>
      </c>
      <c r="Q251" s="423"/>
      <c r="R251" s="313">
        <f>R250+R249+R247+R246+R245+R243</f>
        <v>0.8</v>
      </c>
      <c r="S251" s="314"/>
      <c r="T251" s="313">
        <f>T250+T249+T247+T246+T245+T243</f>
        <v>83.88</v>
      </c>
      <c r="U251" s="314"/>
      <c r="V251" s="313">
        <f>V250+V249+V247+V246+V245+V243</f>
        <v>0.16999999999999998</v>
      </c>
      <c r="W251" s="314"/>
      <c r="X251" s="313">
        <f>X250+X249+X247+X246+X245+X243</f>
        <v>3.0000000000000001E-3</v>
      </c>
      <c r="Y251" s="240"/>
      <c r="Z251" s="240"/>
      <c r="AA251" s="314"/>
      <c r="AB251" s="313">
        <f>AB250+AB249+AB247+AB246+AB245+AB243</f>
        <v>137.37</v>
      </c>
      <c r="AC251" s="314"/>
      <c r="AD251" s="313">
        <f>AD250+AD249+AD247+AD246+AD245+AD244</f>
        <v>374.9</v>
      </c>
      <c r="AE251" s="314"/>
      <c r="AF251" s="653">
        <f>AF250+AF249+AF247+AF246+AF245+AF243</f>
        <v>0.8590000000000001</v>
      </c>
      <c r="AG251" s="654"/>
      <c r="AH251" s="422">
        <f>AH250+AH249+AH247+AH246+AH245+AH243</f>
        <v>0.73399999999999999</v>
      </c>
      <c r="AI251" s="434"/>
      <c r="AJ251" s="423"/>
      <c r="AK251" s="24">
        <f>AK250+AK249+AK247+AK246+AK245+AK243</f>
        <v>255.83</v>
      </c>
      <c r="AL251" s="24">
        <f>AL250+AL249+AL247+AL246+AL245+244:244</f>
        <v>5.9000000000000004E-2</v>
      </c>
      <c r="AM251" s="24">
        <f>AM250+AM249+AM247+AM246+AM245+AM243</f>
        <v>119.48</v>
      </c>
      <c r="AN251" s="313">
        <f>AN250+AN249+AN247+AN246+AN245+AN243</f>
        <v>5.09</v>
      </c>
      <c r="AO251" s="314"/>
      <c r="AP251" s="748"/>
      <c r="AQ251" s="749"/>
    </row>
    <row r="252" spans="1:43" ht="13.2" customHeight="1">
      <c r="A252" s="242" t="s">
        <v>196</v>
      </c>
      <c r="B252" s="243"/>
      <c r="C252" s="243"/>
      <c r="D252" s="243"/>
      <c r="E252" s="244"/>
      <c r="F252" s="313">
        <f>F250+F249+F248+F247+F246+F245+F244</f>
        <v>25.56</v>
      </c>
      <c r="G252" s="314"/>
      <c r="H252" s="422">
        <f>H250+H249+H248+H247+H246+H245+H244</f>
        <v>29.02</v>
      </c>
      <c r="I252" s="434"/>
      <c r="J252" s="423"/>
      <c r="K252" s="313">
        <f>K250+K249+K248+K247+K246+K245+K244</f>
        <v>142.20000000000002</v>
      </c>
      <c r="L252" s="314"/>
      <c r="M252" s="313">
        <f>M250+M249+M248+M247+M246+M245+M243</f>
        <v>1029.1899999999998</v>
      </c>
      <c r="N252" s="240"/>
      <c r="O252" s="314"/>
      <c r="P252" s="422">
        <f>P250+P249+P247+P246+P245+P244</f>
        <v>1.1459999999999999</v>
      </c>
      <c r="Q252" s="423"/>
      <c r="R252" s="313">
        <f>R251+R250+R249+R247+R246+R245+R244</f>
        <v>1.31</v>
      </c>
      <c r="S252" s="314"/>
      <c r="T252" s="313">
        <f>T250+T249+T247+T246+T245+T243</f>
        <v>83.88</v>
      </c>
      <c r="U252" s="314"/>
      <c r="V252" s="313">
        <f>V251+V250+V249+V247+V246+V245+V244</f>
        <v>0.33999999999999997</v>
      </c>
      <c r="W252" s="314"/>
      <c r="X252" s="653">
        <f>X250+X249+X247+X246+X245+X244</f>
        <v>3.0000000000000001E-3</v>
      </c>
      <c r="Y252" s="818"/>
      <c r="Z252" s="818"/>
      <c r="AA252" s="654"/>
      <c r="AB252" s="313">
        <f>AB250+AB249+AB247+AB246+AB245+AB244</f>
        <v>149.62</v>
      </c>
      <c r="AC252" s="314"/>
      <c r="AD252" s="313">
        <f>AD250+AD249+AD247+AD246+AD245+AD244</f>
        <v>374.9</v>
      </c>
      <c r="AE252" s="314"/>
      <c r="AF252" s="653">
        <f>AF250+AF249+AF247+AF246+AF245+AF244</f>
        <v>0.8590000000000001</v>
      </c>
      <c r="AG252" s="654"/>
      <c r="AH252" s="422" t="s">
        <v>142</v>
      </c>
      <c r="AI252" s="434"/>
      <c r="AJ252" s="423"/>
      <c r="AK252" s="24">
        <f>AK250+AK249+AK247+AK246+AK245+AK244</f>
        <v>255.33</v>
      </c>
      <c r="AL252" s="24">
        <f>AL250+AL249+AL247+AL246+AL245+AL244</f>
        <v>5.9000000000000004E-2</v>
      </c>
      <c r="AM252" s="24">
        <f>AM250+AM249+AM247+AM246+AM245+AM244</f>
        <v>121.26</v>
      </c>
      <c r="AN252" s="313">
        <f>AN250+AN249+AN247+AN246+AN245+AN244</f>
        <v>5.59</v>
      </c>
      <c r="AO252" s="314"/>
      <c r="AP252" s="748"/>
      <c r="AQ252" s="749"/>
    </row>
    <row r="253" spans="1:43" ht="13.95" customHeight="1">
      <c r="A253" s="242" t="s">
        <v>197</v>
      </c>
      <c r="B253" s="243"/>
      <c r="C253" s="243"/>
      <c r="D253" s="243"/>
      <c r="E253" s="244"/>
      <c r="F253" s="313">
        <f>F251+F241</f>
        <v>64.78</v>
      </c>
      <c r="G253" s="314"/>
      <c r="H253" s="422">
        <f>H251+H241</f>
        <v>51.12</v>
      </c>
      <c r="I253" s="434"/>
      <c r="J253" s="423"/>
      <c r="K253" s="313">
        <f>K251+K241</f>
        <v>222.38000000000002</v>
      </c>
      <c r="L253" s="314"/>
      <c r="M253" s="307">
        <f>M251+M241</f>
        <v>1685.9899999999998</v>
      </c>
      <c r="N253" s="353"/>
      <c r="O253" s="308"/>
      <c r="P253" s="422">
        <f>P251+P241</f>
        <v>1.5799999999999998</v>
      </c>
      <c r="Q253" s="423"/>
      <c r="R253" s="313">
        <f>R251+R241</f>
        <v>2.56</v>
      </c>
      <c r="S253" s="314"/>
      <c r="T253" s="313">
        <f>T251+T241</f>
        <v>96.28</v>
      </c>
      <c r="U253" s="314"/>
      <c r="V253" s="313">
        <f>V251+V241</f>
        <v>0.45499999999999996</v>
      </c>
      <c r="W253" s="314"/>
      <c r="X253" s="313">
        <f>X252+X241</f>
        <v>1.8029999999999999</v>
      </c>
      <c r="Y253" s="240"/>
      <c r="Z253" s="240"/>
      <c r="AA253" s="314"/>
      <c r="AB253" s="313">
        <f>AB251+AB241</f>
        <v>314.17</v>
      </c>
      <c r="AC253" s="314"/>
      <c r="AD253" s="313">
        <f>AD251+AD241</f>
        <v>911.1</v>
      </c>
      <c r="AE253" s="314"/>
      <c r="AF253" s="653">
        <f>AF251+AF241</f>
        <v>1.2690000000000001</v>
      </c>
      <c r="AG253" s="654"/>
      <c r="AH253" s="422">
        <f>AH251+AH241</f>
        <v>0.89</v>
      </c>
      <c r="AI253" s="434"/>
      <c r="AJ253" s="423"/>
      <c r="AK253" s="24">
        <f>AK251+AK241</f>
        <v>633.63</v>
      </c>
      <c r="AL253" s="24">
        <f>AL251+AL241</f>
        <v>0.309</v>
      </c>
      <c r="AM253" s="24">
        <f>AM251+AM241</f>
        <v>225.67000000000002</v>
      </c>
      <c r="AN253" s="313">
        <f>AN251+AN241</f>
        <v>9.23</v>
      </c>
      <c r="AO253" s="314"/>
      <c r="AP253" s="748"/>
      <c r="AQ253" s="749"/>
    </row>
    <row r="254" spans="1:43" ht="16.2" customHeight="1">
      <c r="A254" s="677" t="s">
        <v>183</v>
      </c>
      <c r="B254" s="555"/>
      <c r="C254" s="555"/>
      <c r="D254" s="555"/>
      <c r="E254" s="556"/>
      <c r="F254" s="683">
        <f>F252+F241</f>
        <v>65.08</v>
      </c>
      <c r="G254" s="685"/>
      <c r="H254" s="687">
        <f>H252+H241</f>
        <v>50.92</v>
      </c>
      <c r="I254" s="688"/>
      <c r="J254" s="689"/>
      <c r="K254" s="683">
        <f>K252+K241</f>
        <v>224.88000000000002</v>
      </c>
      <c r="L254" s="685"/>
      <c r="M254" s="683">
        <f>M252+M241</f>
        <v>1685.9899999999998</v>
      </c>
      <c r="N254" s="684"/>
      <c r="O254" s="685"/>
      <c r="P254" s="687">
        <f>P252+P241</f>
        <v>1.5459999999999998</v>
      </c>
      <c r="Q254" s="689"/>
      <c r="R254" s="683">
        <f>R252+R241</f>
        <v>3.0700000000000003</v>
      </c>
      <c r="S254" s="685"/>
      <c r="T254" s="683">
        <f>T252+T241</f>
        <v>96.28</v>
      </c>
      <c r="U254" s="685"/>
      <c r="V254" s="683">
        <f>V252+V241</f>
        <v>0.625</v>
      </c>
      <c r="W254" s="685"/>
      <c r="X254" s="683">
        <v>0.2</v>
      </c>
      <c r="Y254" s="684"/>
      <c r="Z254" s="684"/>
      <c r="AA254" s="685"/>
      <c r="AB254" s="683">
        <f>AB252+AB241</f>
        <v>326.42</v>
      </c>
      <c r="AC254" s="685"/>
      <c r="AD254" s="683">
        <f>AD252+AD241</f>
        <v>911.1</v>
      </c>
      <c r="AE254" s="685"/>
      <c r="AF254" s="819">
        <f>AF252+AF241</f>
        <v>1.2690000000000001</v>
      </c>
      <c r="AG254" s="820"/>
      <c r="AH254" s="687">
        <v>0.9</v>
      </c>
      <c r="AI254" s="688"/>
      <c r="AJ254" s="689"/>
      <c r="AK254" s="106">
        <f>AK252+AK241</f>
        <v>633.13</v>
      </c>
      <c r="AL254" s="106">
        <f>AL253</f>
        <v>0.309</v>
      </c>
      <c r="AM254" s="106">
        <f>AM252+AM241</f>
        <v>227.45</v>
      </c>
      <c r="AN254" s="683">
        <f>AN252+AN241</f>
        <v>9.73</v>
      </c>
      <c r="AO254" s="685"/>
      <c r="AP254" s="748"/>
      <c r="AQ254" s="749"/>
    </row>
    <row r="255" spans="1:43" ht="16.2" customHeight="1">
      <c r="A255" s="879" t="s">
        <v>117</v>
      </c>
      <c r="B255" s="879"/>
      <c r="C255" s="879"/>
      <c r="D255" s="879"/>
      <c r="E255" s="879"/>
      <c r="F255" s="879"/>
      <c r="G255" s="879"/>
      <c r="H255" s="879"/>
      <c r="I255" s="879"/>
      <c r="J255" s="879"/>
      <c r="K255" s="879"/>
      <c r="L255" s="879"/>
      <c r="M255" s="879"/>
      <c r="N255" s="879"/>
      <c r="O255" s="879"/>
      <c r="P255" s="879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  <c r="AA255" s="879"/>
      <c r="AB255" s="879"/>
      <c r="AC255" s="879"/>
      <c r="AD255" s="879"/>
      <c r="AE255" s="879"/>
      <c r="AF255" s="879"/>
      <c r="AG255" s="879"/>
      <c r="AH255" s="879"/>
      <c r="AI255" s="879"/>
      <c r="AJ255" s="879"/>
      <c r="AK255" s="879"/>
      <c r="AL255" s="879"/>
      <c r="AM255" s="879"/>
      <c r="AN255" s="879"/>
      <c r="AO255" s="880"/>
      <c r="AP255" s="74"/>
      <c r="AQ255" s="74"/>
    </row>
    <row r="256" spans="1:43" ht="16.2" customHeight="1">
      <c r="A256" s="229">
        <v>386</v>
      </c>
      <c r="B256" s="881" t="s">
        <v>14</v>
      </c>
      <c r="C256" s="882"/>
      <c r="D256" s="883"/>
      <c r="E256" s="175">
        <v>200</v>
      </c>
      <c r="F256" s="305">
        <v>5.8</v>
      </c>
      <c r="G256" s="356"/>
      <c r="H256" s="305">
        <v>5</v>
      </c>
      <c r="I256" s="306"/>
      <c r="J256" s="356"/>
      <c r="K256" s="305">
        <v>8.4</v>
      </c>
      <c r="L256" s="356"/>
      <c r="M256" s="305">
        <v>102</v>
      </c>
      <c r="N256" s="306"/>
      <c r="O256" s="356"/>
      <c r="P256" s="369">
        <v>0.04</v>
      </c>
      <c r="Q256" s="371"/>
      <c r="R256" s="305">
        <v>0.26</v>
      </c>
      <c r="S256" s="356"/>
      <c r="T256" s="305">
        <v>0.6</v>
      </c>
      <c r="U256" s="356"/>
      <c r="V256" s="369">
        <v>0.02</v>
      </c>
      <c r="W256" s="371"/>
      <c r="X256" s="369">
        <v>0</v>
      </c>
      <c r="Y256" s="370"/>
      <c r="Z256" s="370"/>
      <c r="AA256" s="371"/>
      <c r="AB256" s="305">
        <v>248</v>
      </c>
      <c r="AC256" s="356"/>
      <c r="AD256" s="305">
        <v>184</v>
      </c>
      <c r="AE256" s="356"/>
      <c r="AF256" s="305">
        <v>0</v>
      </c>
      <c r="AG256" s="306"/>
      <c r="AH256" s="305">
        <v>0</v>
      </c>
      <c r="AI256" s="306"/>
      <c r="AJ256" s="356"/>
      <c r="AK256" s="214">
        <v>292</v>
      </c>
      <c r="AL256" s="215">
        <v>0</v>
      </c>
      <c r="AM256" s="214">
        <v>28</v>
      </c>
      <c r="AN256" s="305">
        <v>0.2</v>
      </c>
      <c r="AO256" s="356"/>
      <c r="AP256" s="74"/>
      <c r="AQ256" s="74"/>
    </row>
    <row r="257" spans="1:43" ht="11.4" customHeight="1">
      <c r="A257" s="227">
        <v>7</v>
      </c>
      <c r="B257" s="326" t="s">
        <v>124</v>
      </c>
      <c r="C257" s="327"/>
      <c r="D257" s="328"/>
      <c r="E257" s="11">
        <v>60</v>
      </c>
      <c r="F257" s="232">
        <v>6.6</v>
      </c>
      <c r="G257" s="234"/>
      <c r="H257" s="232">
        <v>9.98</v>
      </c>
      <c r="I257" s="233"/>
      <c r="J257" s="234"/>
      <c r="K257" s="232">
        <v>17.8</v>
      </c>
      <c r="L257" s="234"/>
      <c r="M257" s="232">
        <v>188.4</v>
      </c>
      <c r="N257" s="233"/>
      <c r="O257" s="234"/>
      <c r="P257" s="235">
        <v>4.8000000000000001E-2</v>
      </c>
      <c r="Q257" s="237"/>
      <c r="R257" s="235">
        <v>7.8E-2</v>
      </c>
      <c r="S257" s="236"/>
      <c r="T257" s="235">
        <v>7.1999999999999995E-2</v>
      </c>
      <c r="U257" s="237"/>
      <c r="V257" s="235">
        <v>6.3E-2</v>
      </c>
      <c r="W257" s="237"/>
      <c r="X257" s="232">
        <v>0</v>
      </c>
      <c r="Y257" s="233"/>
      <c r="Z257" s="233"/>
      <c r="AA257" s="234"/>
      <c r="AB257" s="232">
        <v>167.32</v>
      </c>
      <c r="AC257" s="234"/>
      <c r="AD257" s="232">
        <v>115.67</v>
      </c>
      <c r="AE257" s="234"/>
      <c r="AF257" s="232">
        <v>0</v>
      </c>
      <c r="AG257" s="233"/>
      <c r="AH257" s="234"/>
      <c r="AI257" s="235">
        <v>0.01</v>
      </c>
      <c r="AJ257" s="237"/>
      <c r="AK257" s="198">
        <v>51.48</v>
      </c>
      <c r="AL257" s="198">
        <v>0</v>
      </c>
      <c r="AM257" s="75">
        <v>11.34</v>
      </c>
      <c r="AN257" s="235">
        <v>0.57999999999999996</v>
      </c>
      <c r="AO257" s="237"/>
      <c r="AP257" s="74"/>
      <c r="AQ257" s="74"/>
    </row>
    <row r="258" spans="1:43" ht="11.4" customHeight="1">
      <c r="A258" s="230">
        <v>338</v>
      </c>
      <c r="B258" s="242" t="s">
        <v>0</v>
      </c>
      <c r="C258" s="243"/>
      <c r="D258" s="244"/>
      <c r="E258" s="11">
        <v>100</v>
      </c>
      <c r="F258" s="232">
        <v>0.4</v>
      </c>
      <c r="G258" s="234"/>
      <c r="H258" s="232">
        <v>0.4</v>
      </c>
      <c r="I258" s="233"/>
      <c r="J258" s="234"/>
      <c r="K258" s="232">
        <v>7.4</v>
      </c>
      <c r="L258" s="234"/>
      <c r="M258" s="232">
        <v>47</v>
      </c>
      <c r="N258" s="233"/>
      <c r="O258" s="234"/>
      <c r="P258" s="232">
        <v>0.04</v>
      </c>
      <c r="Q258" s="234"/>
      <c r="R258" s="235">
        <v>0.02</v>
      </c>
      <c r="S258" s="236"/>
      <c r="T258" s="232">
        <v>10</v>
      </c>
      <c r="U258" s="234"/>
      <c r="V258" s="235">
        <v>0.12</v>
      </c>
      <c r="W258" s="237"/>
      <c r="X258" s="235">
        <v>0.02</v>
      </c>
      <c r="Y258" s="238"/>
      <c r="Z258" s="238"/>
      <c r="AA258" s="237"/>
      <c r="AB258" s="232">
        <v>16</v>
      </c>
      <c r="AC258" s="234"/>
      <c r="AD258" s="232">
        <v>11</v>
      </c>
      <c r="AE258" s="234"/>
      <c r="AF258" s="239">
        <v>0</v>
      </c>
      <c r="AG258" s="239"/>
      <c r="AH258" s="240">
        <v>0</v>
      </c>
      <c r="AI258" s="240"/>
      <c r="AJ258" s="241"/>
      <c r="AK258" s="200">
        <v>1.7</v>
      </c>
      <c r="AL258" s="75">
        <v>0</v>
      </c>
      <c r="AM258" s="200">
        <v>5</v>
      </c>
      <c r="AN258" s="232">
        <v>0.12</v>
      </c>
      <c r="AO258" s="234"/>
      <c r="AP258" s="205"/>
      <c r="AQ258" s="205"/>
    </row>
    <row r="259" spans="1:43" ht="16.2" customHeight="1">
      <c r="A259" s="70"/>
      <c r="B259" s="258" t="s">
        <v>111</v>
      </c>
      <c r="C259" s="360"/>
      <c r="D259" s="11"/>
      <c r="E259" s="11"/>
      <c r="F259" s="331">
        <f>F258+F257+F256</f>
        <v>12.8</v>
      </c>
      <c r="G259" s="330"/>
      <c r="H259" s="329">
        <f>H258+H257+H256</f>
        <v>15.38</v>
      </c>
      <c r="I259" s="331"/>
      <c r="J259" s="330"/>
      <c r="K259" s="329">
        <f>K258+K257+K256</f>
        <v>33.6</v>
      </c>
      <c r="L259" s="330"/>
      <c r="M259" s="332">
        <f>M258+M257+M256</f>
        <v>337.4</v>
      </c>
      <c r="N259" s="333"/>
      <c r="O259" s="334"/>
      <c r="P259" s="329">
        <f>P258+P257+P256</f>
        <v>0.128</v>
      </c>
      <c r="Q259" s="330"/>
      <c r="R259" s="329">
        <f>R258+R257+R256</f>
        <v>0.35799999999999998</v>
      </c>
      <c r="S259" s="330"/>
      <c r="T259" s="329">
        <f>T258+T257+T256</f>
        <v>10.671999999999999</v>
      </c>
      <c r="U259" s="330"/>
      <c r="V259" s="329">
        <f>V258+V257+V256</f>
        <v>0.20299999999999999</v>
      </c>
      <c r="W259" s="330"/>
      <c r="X259" s="329">
        <f>X258+X257+X256</f>
        <v>0.02</v>
      </c>
      <c r="Y259" s="331"/>
      <c r="Z259" s="331"/>
      <c r="AA259" s="330"/>
      <c r="AB259" s="329">
        <f>AB258+AB257+AB256</f>
        <v>431.32</v>
      </c>
      <c r="AC259" s="330"/>
      <c r="AD259" s="329">
        <f>AD258+AD257+AD256</f>
        <v>310.67</v>
      </c>
      <c r="AE259" s="330"/>
      <c r="AF259" s="329">
        <f>AF258+AF256+AF257</f>
        <v>0</v>
      </c>
      <c r="AG259" s="330"/>
      <c r="AH259" s="398">
        <f>AH258+AI257+AH256</f>
        <v>0.01</v>
      </c>
      <c r="AI259" s="398"/>
      <c r="AJ259" s="398"/>
      <c r="AK259" s="15">
        <f>AK258+AK257+AK256</f>
        <v>345.18</v>
      </c>
      <c r="AL259" s="52">
        <f>AL258+AL257+AL256</f>
        <v>0</v>
      </c>
      <c r="AM259" s="15">
        <f>AM258+AM257+AM256</f>
        <v>44.34</v>
      </c>
      <c r="AN259" s="335">
        <f>AN258+AN257+AN256</f>
        <v>0.89999999999999991</v>
      </c>
      <c r="AO259" s="337"/>
      <c r="AP259" s="74"/>
      <c r="AQ259" s="74"/>
    </row>
    <row r="260" spans="1:43" ht="16.2" customHeight="1">
      <c r="A260" s="70"/>
      <c r="B260" s="258" t="s">
        <v>112</v>
      </c>
      <c r="C260" s="360"/>
      <c r="D260" s="11"/>
      <c r="E260" s="11"/>
      <c r="F260" s="232">
        <f>F259+F254</f>
        <v>77.88</v>
      </c>
      <c r="G260" s="234"/>
      <c r="H260" s="232">
        <f>H259+H253</f>
        <v>66.5</v>
      </c>
      <c r="I260" s="233"/>
      <c r="J260" s="234"/>
      <c r="K260" s="232">
        <f>K259+K253</f>
        <v>255.98000000000002</v>
      </c>
      <c r="L260" s="234"/>
      <c r="M260" s="232">
        <f>M259+M253</f>
        <v>2023.3899999999999</v>
      </c>
      <c r="N260" s="233"/>
      <c r="O260" s="234"/>
      <c r="P260" s="232">
        <f>P259+P253</f>
        <v>1.7079999999999997</v>
      </c>
      <c r="Q260" s="234"/>
      <c r="R260" s="232">
        <f>R259+R253</f>
        <v>2.9180000000000001</v>
      </c>
      <c r="S260" s="234"/>
      <c r="T260" s="232">
        <f>T259+T253</f>
        <v>106.952</v>
      </c>
      <c r="U260" s="234"/>
      <c r="V260" s="232">
        <f>V259+V253</f>
        <v>0.65799999999999992</v>
      </c>
      <c r="W260" s="234"/>
      <c r="X260" s="232">
        <f>X259+X253</f>
        <v>1.823</v>
      </c>
      <c r="Y260" s="233"/>
      <c r="Z260" s="233"/>
      <c r="AA260" s="234"/>
      <c r="AB260" s="232">
        <f>AB259+AB253</f>
        <v>745.49</v>
      </c>
      <c r="AC260" s="234"/>
      <c r="AD260" s="232">
        <f>AD259+AD253</f>
        <v>1221.77</v>
      </c>
      <c r="AE260" s="234"/>
      <c r="AF260" s="913">
        <f>AF259+AF254</f>
        <v>1.2690000000000001</v>
      </c>
      <c r="AG260" s="914"/>
      <c r="AH260" s="239">
        <f>AH259+AH253</f>
        <v>0.9</v>
      </c>
      <c r="AI260" s="239"/>
      <c r="AJ260" s="239"/>
      <c r="AK260" s="63">
        <f>AK259+AK253</f>
        <v>978.81</v>
      </c>
      <c r="AL260" s="63">
        <f>AL259+AL253</f>
        <v>0.309</v>
      </c>
      <c r="AM260" s="63">
        <f>AM259+AM253</f>
        <v>270.01</v>
      </c>
      <c r="AN260" s="232">
        <f>AN259+AN253</f>
        <v>10.130000000000001</v>
      </c>
      <c r="AO260" s="234"/>
      <c r="AP260" s="74"/>
      <c r="AQ260" s="74"/>
    </row>
    <row r="261" spans="1:43" ht="16.2" customHeight="1">
      <c r="A261" s="70"/>
      <c r="B261" s="258" t="s">
        <v>68</v>
      </c>
      <c r="C261" s="360"/>
      <c r="D261" s="11"/>
      <c r="E261" s="11"/>
      <c r="F261" s="232">
        <f>F259+F254</f>
        <v>77.88</v>
      </c>
      <c r="G261" s="234"/>
      <c r="H261" s="232">
        <f>H259+H254</f>
        <v>66.3</v>
      </c>
      <c r="I261" s="233"/>
      <c r="J261" s="234"/>
      <c r="K261" s="232">
        <f>K259+K254</f>
        <v>258.48</v>
      </c>
      <c r="L261" s="234"/>
      <c r="M261" s="232">
        <f>M259+M254</f>
        <v>2023.3899999999999</v>
      </c>
      <c r="N261" s="233"/>
      <c r="O261" s="234"/>
      <c r="P261" s="232">
        <f>P259+P254</f>
        <v>1.6739999999999999</v>
      </c>
      <c r="Q261" s="234"/>
      <c r="R261" s="232">
        <f>R259+R254</f>
        <v>3.4280000000000004</v>
      </c>
      <c r="S261" s="234"/>
      <c r="T261" s="232">
        <f>T259+T254</f>
        <v>106.952</v>
      </c>
      <c r="U261" s="234"/>
      <c r="V261" s="232">
        <f>V259+V254</f>
        <v>0.82799999999999996</v>
      </c>
      <c r="W261" s="234"/>
      <c r="X261" s="232">
        <f>X259+X254</f>
        <v>0.22</v>
      </c>
      <c r="Y261" s="233"/>
      <c r="Z261" s="233"/>
      <c r="AA261" s="234"/>
      <c r="AB261" s="232">
        <f>AB254+AB259</f>
        <v>757.74</v>
      </c>
      <c r="AC261" s="234"/>
      <c r="AD261" s="232">
        <f>AD259+AD254</f>
        <v>1221.77</v>
      </c>
      <c r="AE261" s="234"/>
      <c r="AF261" s="232">
        <f>AF259+AF254</f>
        <v>1.2690000000000001</v>
      </c>
      <c r="AG261" s="234"/>
      <c r="AH261" s="239">
        <f>AH259+AF254</f>
        <v>1.2790000000000001</v>
      </c>
      <c r="AI261" s="239"/>
      <c r="AJ261" s="239"/>
      <c r="AK261" s="63">
        <f>AK259+AK254</f>
        <v>978.31</v>
      </c>
      <c r="AL261" s="63">
        <f>AL259+AL254</f>
        <v>0.309</v>
      </c>
      <c r="AM261" s="63">
        <f>AM259+AM254</f>
        <v>271.78999999999996</v>
      </c>
      <c r="AN261" s="232">
        <f>AN259+AN254</f>
        <v>10.63</v>
      </c>
      <c r="AO261" s="234"/>
      <c r="AP261" s="74"/>
      <c r="AQ261" s="74"/>
    </row>
    <row r="262" spans="1:43" ht="54" customHeight="1">
      <c r="A262" s="822"/>
      <c r="B262" s="783"/>
      <c r="C262" s="824" t="s">
        <v>123</v>
      </c>
      <c r="D262" s="824"/>
      <c r="E262" s="824"/>
      <c r="F262" s="824"/>
      <c r="G262" s="824"/>
      <c r="H262" s="824"/>
      <c r="I262" s="824"/>
      <c r="J262" s="824"/>
      <c r="K262" s="824"/>
      <c r="L262" s="824"/>
      <c r="M262" s="824"/>
      <c r="N262" s="824"/>
      <c r="O262" s="824"/>
      <c r="P262" s="824"/>
      <c r="Q262" s="824"/>
      <c r="R262" s="824"/>
      <c r="S262" s="824"/>
      <c r="T262" s="824"/>
      <c r="U262" s="824"/>
      <c r="V262" s="824"/>
      <c r="W262" s="824"/>
      <c r="X262" s="824"/>
      <c r="Y262" s="824"/>
      <c r="Z262" s="824"/>
      <c r="AA262" s="824"/>
      <c r="AB262" s="824"/>
      <c r="AC262" s="734" t="s">
        <v>69</v>
      </c>
      <c r="AD262" s="734"/>
      <c r="AE262" s="734"/>
      <c r="AF262" s="734"/>
      <c r="AG262" s="734"/>
      <c r="AH262" s="734"/>
      <c r="AI262" s="734"/>
      <c r="AJ262" s="734"/>
      <c r="AK262" s="352" t="s">
        <v>59</v>
      </c>
      <c r="AL262" s="352"/>
      <c r="AM262" s="352"/>
      <c r="AN262" s="352"/>
      <c r="AO262" s="352"/>
      <c r="AP262" s="352"/>
      <c r="AQ262" s="352"/>
    </row>
    <row r="263" spans="1:43" ht="15" customHeight="1">
      <c r="A263" s="457" t="s">
        <v>16</v>
      </c>
      <c r="B263" s="735" t="s">
        <v>17</v>
      </c>
      <c r="C263" s="736"/>
      <c r="D263" s="465" t="s">
        <v>70</v>
      </c>
      <c r="E263" s="466"/>
      <c r="F263" s="661" t="s">
        <v>71</v>
      </c>
      <c r="G263" s="662"/>
      <c r="H263" s="662"/>
      <c r="I263" s="662"/>
      <c r="J263" s="662"/>
      <c r="K263" s="662"/>
      <c r="L263" s="663"/>
      <c r="M263" s="472" t="s">
        <v>72</v>
      </c>
      <c r="N263" s="473"/>
      <c r="O263" s="474"/>
      <c r="P263" s="303" t="s">
        <v>21</v>
      </c>
      <c r="Q263" s="304"/>
      <c r="R263" s="304"/>
      <c r="S263" s="304"/>
      <c r="T263" s="304"/>
      <c r="U263" s="304"/>
      <c r="V263" s="304"/>
      <c r="W263" s="304"/>
      <c r="X263" s="304"/>
      <c r="Y263" s="304"/>
      <c r="Z263" s="304"/>
      <c r="AA263" s="486"/>
      <c r="AB263" s="303" t="s">
        <v>73</v>
      </c>
      <c r="AC263" s="304"/>
      <c r="AD263" s="304"/>
      <c r="AE263" s="304"/>
      <c r="AF263" s="304"/>
      <c r="AG263" s="304"/>
      <c r="AH263" s="304"/>
      <c r="AI263" s="304"/>
      <c r="AJ263" s="304"/>
      <c r="AK263" s="304"/>
      <c r="AL263" s="304"/>
      <c r="AM263" s="304"/>
      <c r="AN263" s="304"/>
      <c r="AO263" s="486"/>
      <c r="AP263" s="746"/>
      <c r="AQ263" s="747"/>
    </row>
    <row r="264" spans="1:43" ht="13.95" customHeight="1">
      <c r="A264" s="458"/>
      <c r="B264" s="737"/>
      <c r="C264" s="738"/>
      <c r="D264" s="467"/>
      <c r="E264" s="468"/>
      <c r="F264" s="303" t="s">
        <v>23</v>
      </c>
      <c r="G264" s="486"/>
      <c r="H264" s="625" t="s">
        <v>24</v>
      </c>
      <c r="I264" s="626"/>
      <c r="J264" s="627"/>
      <c r="K264" s="625" t="s">
        <v>25</v>
      </c>
      <c r="L264" s="627"/>
      <c r="M264" s="475"/>
      <c r="N264" s="476"/>
      <c r="O264" s="477"/>
      <c r="P264" s="625" t="s">
        <v>26</v>
      </c>
      <c r="Q264" s="627"/>
      <c r="R264" s="303" t="s">
        <v>27</v>
      </c>
      <c r="S264" s="486"/>
      <c r="T264" s="303" t="s">
        <v>28</v>
      </c>
      <c r="U264" s="486"/>
      <c r="V264" s="303" t="s">
        <v>29</v>
      </c>
      <c r="W264" s="486"/>
      <c r="X264" s="303" t="s">
        <v>30</v>
      </c>
      <c r="Y264" s="304"/>
      <c r="Z264" s="304"/>
      <c r="AA264" s="486"/>
      <c r="AB264" s="303" t="s">
        <v>31</v>
      </c>
      <c r="AC264" s="486"/>
      <c r="AD264" s="303" t="s">
        <v>32</v>
      </c>
      <c r="AE264" s="486"/>
      <c r="AF264" s="661" t="s">
        <v>33</v>
      </c>
      <c r="AG264" s="663"/>
      <c r="AH264" s="303" t="s">
        <v>34</v>
      </c>
      <c r="AI264" s="304"/>
      <c r="AJ264" s="486"/>
      <c r="AK264" s="4" t="s">
        <v>35</v>
      </c>
      <c r="AL264" s="4" t="s">
        <v>36</v>
      </c>
      <c r="AM264" s="4" t="s">
        <v>37</v>
      </c>
      <c r="AN264" s="303" t="s">
        <v>38</v>
      </c>
      <c r="AO264" s="486"/>
      <c r="AP264" s="746"/>
      <c r="AQ264" s="747"/>
    </row>
    <row r="265" spans="1:43" ht="12" customHeight="1">
      <c r="A265" s="5">
        <v>1</v>
      </c>
      <c r="B265" s="310">
        <v>2</v>
      </c>
      <c r="C265" s="312"/>
      <c r="D265" s="310">
        <v>3</v>
      </c>
      <c r="E265" s="312"/>
      <c r="F265" s="310">
        <v>4</v>
      </c>
      <c r="G265" s="312"/>
      <c r="H265" s="310">
        <v>5</v>
      </c>
      <c r="I265" s="311"/>
      <c r="J265" s="312"/>
      <c r="K265" s="310">
        <v>6</v>
      </c>
      <c r="L265" s="312"/>
      <c r="M265" s="310">
        <v>7</v>
      </c>
      <c r="N265" s="311"/>
      <c r="O265" s="312"/>
      <c r="P265" s="310">
        <v>8</v>
      </c>
      <c r="Q265" s="312"/>
      <c r="R265" s="310">
        <v>9</v>
      </c>
      <c r="S265" s="312"/>
      <c r="T265" s="310">
        <v>10</v>
      </c>
      <c r="U265" s="312"/>
      <c r="V265" s="310">
        <v>11</v>
      </c>
      <c r="W265" s="312"/>
      <c r="X265" s="310">
        <v>12</v>
      </c>
      <c r="Y265" s="311"/>
      <c r="Z265" s="311"/>
      <c r="AA265" s="312"/>
      <c r="AB265" s="310">
        <v>13</v>
      </c>
      <c r="AC265" s="312"/>
      <c r="AD265" s="310">
        <v>14</v>
      </c>
      <c r="AE265" s="312"/>
      <c r="AF265" s="384">
        <v>15</v>
      </c>
      <c r="AG265" s="385"/>
      <c r="AH265" s="310">
        <v>16</v>
      </c>
      <c r="AI265" s="311"/>
      <c r="AJ265" s="312"/>
      <c r="AK265" s="5">
        <v>17</v>
      </c>
      <c r="AL265" s="5">
        <v>18</v>
      </c>
      <c r="AM265" s="5">
        <v>19</v>
      </c>
      <c r="AN265" s="310">
        <v>20</v>
      </c>
      <c r="AO265" s="312"/>
      <c r="AP265" s="748"/>
      <c r="AQ265" s="749"/>
    </row>
    <row r="266" spans="1:43" ht="12.6" customHeight="1">
      <c r="A266" s="630" t="s">
        <v>39</v>
      </c>
      <c r="B266" s="631"/>
      <c r="C266" s="631"/>
      <c r="D266" s="631"/>
      <c r="E266" s="631"/>
      <c r="F266" s="631"/>
      <c r="G266" s="631"/>
      <c r="H266" s="631"/>
      <c r="I266" s="631"/>
      <c r="J266" s="631"/>
      <c r="K266" s="631"/>
      <c r="L266" s="631"/>
      <c r="M266" s="631"/>
      <c r="N266" s="631"/>
      <c r="O266" s="631"/>
      <c r="P266" s="631"/>
      <c r="Q266" s="631"/>
      <c r="R266" s="631"/>
      <c r="S266" s="631"/>
      <c r="T266" s="631"/>
      <c r="U266" s="631"/>
      <c r="V266" s="631"/>
      <c r="W266" s="631"/>
      <c r="X266" s="631"/>
      <c r="Y266" s="631"/>
      <c r="Z266" s="631"/>
      <c r="AA266" s="631"/>
      <c r="AB266" s="631"/>
      <c r="AC266" s="631"/>
      <c r="AD266" s="631"/>
      <c r="AE266" s="631"/>
      <c r="AF266" s="631"/>
      <c r="AG266" s="631"/>
      <c r="AH266" s="631"/>
      <c r="AI266" s="631"/>
      <c r="AJ266" s="631"/>
      <c r="AK266" s="631"/>
      <c r="AL266" s="631"/>
      <c r="AM266" s="631"/>
      <c r="AN266" s="631"/>
      <c r="AO266" s="632"/>
      <c r="AP266" s="748"/>
      <c r="AQ266" s="749"/>
    </row>
    <row r="267" spans="1:43" ht="15.6" customHeight="1">
      <c r="A267" s="23">
        <v>173</v>
      </c>
      <c r="B267" s="242" t="s">
        <v>192</v>
      </c>
      <c r="C267" s="244"/>
      <c r="D267" s="303">
        <v>100</v>
      </c>
      <c r="E267" s="486"/>
      <c r="F267" s="307">
        <v>11.09</v>
      </c>
      <c r="G267" s="308"/>
      <c r="H267" s="307">
        <v>15.78</v>
      </c>
      <c r="I267" s="353"/>
      <c r="J267" s="308"/>
      <c r="K267" s="307">
        <v>40.799999999999997</v>
      </c>
      <c r="L267" s="308"/>
      <c r="M267" s="313">
        <v>327</v>
      </c>
      <c r="N267" s="240"/>
      <c r="O267" s="314"/>
      <c r="P267" s="419">
        <v>0.4</v>
      </c>
      <c r="Q267" s="420"/>
      <c r="R267" s="419">
        <v>0.32</v>
      </c>
      <c r="S267" s="420"/>
      <c r="T267" s="310">
        <v>2.16</v>
      </c>
      <c r="U267" s="312"/>
      <c r="V267" s="307">
        <v>7.1999999999999995E-2</v>
      </c>
      <c r="W267" s="308"/>
      <c r="X267" s="313">
        <v>0</v>
      </c>
      <c r="Y267" s="240"/>
      <c r="Z267" s="240"/>
      <c r="AA267" s="314"/>
      <c r="AB267" s="313">
        <v>237.62</v>
      </c>
      <c r="AC267" s="314"/>
      <c r="AD267" s="313">
        <v>163.16</v>
      </c>
      <c r="AE267" s="314"/>
      <c r="AF267" s="313">
        <v>0.1</v>
      </c>
      <c r="AG267" s="314"/>
      <c r="AH267" s="307">
        <v>1.7999999999999999E-2</v>
      </c>
      <c r="AI267" s="353"/>
      <c r="AJ267" s="308"/>
      <c r="AK267" s="24">
        <v>109</v>
      </c>
      <c r="AL267" s="24">
        <v>0.25</v>
      </c>
      <c r="AM267" s="23">
        <v>11.15</v>
      </c>
      <c r="AN267" s="307">
        <v>0.87</v>
      </c>
      <c r="AO267" s="308"/>
      <c r="AP267" s="748"/>
      <c r="AQ267" s="749"/>
    </row>
    <row r="268" spans="1:43" ht="16.2" customHeight="1">
      <c r="A268" s="23">
        <v>424</v>
      </c>
      <c r="B268" s="242" t="s">
        <v>157</v>
      </c>
      <c r="C268" s="244"/>
      <c r="D268" s="310">
        <v>40</v>
      </c>
      <c r="E268" s="312"/>
      <c r="F268" s="313">
        <v>5.0999999999999996</v>
      </c>
      <c r="G268" s="314"/>
      <c r="H268" s="313">
        <v>4.5999999999999996</v>
      </c>
      <c r="I268" s="240"/>
      <c r="J268" s="314"/>
      <c r="K268" s="313">
        <v>0.3</v>
      </c>
      <c r="L268" s="314"/>
      <c r="M268" s="313">
        <v>63</v>
      </c>
      <c r="N268" s="240"/>
      <c r="O268" s="314"/>
      <c r="P268" s="307">
        <v>0.03</v>
      </c>
      <c r="Q268" s="308"/>
      <c r="R268" s="307">
        <v>0.02</v>
      </c>
      <c r="S268" s="308"/>
      <c r="T268" s="307">
        <v>0</v>
      </c>
      <c r="U268" s="308"/>
      <c r="V268" s="307">
        <v>0.1</v>
      </c>
      <c r="W268" s="308"/>
      <c r="X268" s="419">
        <v>0</v>
      </c>
      <c r="Y268" s="531"/>
      <c r="Z268" s="531"/>
      <c r="AA268" s="420"/>
      <c r="AB268" s="307">
        <v>22</v>
      </c>
      <c r="AC268" s="308"/>
      <c r="AD268" s="313">
        <v>76.8</v>
      </c>
      <c r="AE268" s="314"/>
      <c r="AF268" s="307">
        <v>0.08</v>
      </c>
      <c r="AG268" s="308"/>
      <c r="AH268" s="307">
        <v>0</v>
      </c>
      <c r="AI268" s="353"/>
      <c r="AJ268" s="308"/>
      <c r="AK268" s="23">
        <v>0</v>
      </c>
      <c r="AL268" s="23">
        <v>0.28000000000000003</v>
      </c>
      <c r="AM268" s="23">
        <v>4.8</v>
      </c>
      <c r="AN268" s="307">
        <v>1</v>
      </c>
      <c r="AO268" s="308"/>
      <c r="AP268" s="748"/>
      <c r="AQ268" s="749"/>
    </row>
    <row r="269" spans="1:43" ht="12.6" customHeight="1">
      <c r="A269" s="5">
        <v>693</v>
      </c>
      <c r="B269" s="242" t="s">
        <v>199</v>
      </c>
      <c r="C269" s="244"/>
      <c r="D269" s="310">
        <v>200</v>
      </c>
      <c r="E269" s="312"/>
      <c r="F269" s="274">
        <v>4.8</v>
      </c>
      <c r="G269" s="277"/>
      <c r="H269" s="422">
        <v>3.2</v>
      </c>
      <c r="I269" s="434"/>
      <c r="J269" s="423"/>
      <c r="K269" s="313">
        <v>24.6</v>
      </c>
      <c r="L269" s="314"/>
      <c r="M269" s="313">
        <v>141.26</v>
      </c>
      <c r="N269" s="240"/>
      <c r="O269" s="314"/>
      <c r="P269" s="300">
        <v>0.06</v>
      </c>
      <c r="Q269" s="302"/>
      <c r="R269" s="307">
        <v>0.23</v>
      </c>
      <c r="S269" s="308"/>
      <c r="T269" s="313">
        <v>2</v>
      </c>
      <c r="U269" s="314"/>
      <c r="V269" s="310">
        <v>0.05</v>
      </c>
      <c r="W269" s="312"/>
      <c r="X269" s="310">
        <v>0.05</v>
      </c>
      <c r="Y269" s="311"/>
      <c r="Z269" s="311"/>
      <c r="AA269" s="312"/>
      <c r="AB269" s="307">
        <v>152.19999999999999</v>
      </c>
      <c r="AC269" s="308"/>
      <c r="AD269" s="307">
        <v>124.5</v>
      </c>
      <c r="AE269" s="308"/>
      <c r="AF269" s="653">
        <v>0.03</v>
      </c>
      <c r="AG269" s="654"/>
      <c r="AH269" s="307">
        <v>3.0000000000000001E-3</v>
      </c>
      <c r="AI269" s="353"/>
      <c r="AJ269" s="308"/>
      <c r="AK269" s="24">
        <v>149.63</v>
      </c>
      <c r="AL269" s="5">
        <v>0.19</v>
      </c>
      <c r="AM269" s="5">
        <v>21.3</v>
      </c>
      <c r="AN269" s="313">
        <v>0.4</v>
      </c>
      <c r="AO269" s="314"/>
      <c r="AP269" s="748"/>
      <c r="AQ269" s="749"/>
    </row>
    <row r="270" spans="1:43" ht="12.6" customHeight="1">
      <c r="A270" s="23" t="s">
        <v>1</v>
      </c>
      <c r="B270" s="242" t="s">
        <v>2</v>
      </c>
      <c r="C270" s="244"/>
      <c r="D270" s="310">
        <v>80</v>
      </c>
      <c r="E270" s="312"/>
      <c r="F270" s="307">
        <v>6.08</v>
      </c>
      <c r="G270" s="308"/>
      <c r="H270" s="307">
        <v>2.2599999999999998</v>
      </c>
      <c r="I270" s="353"/>
      <c r="J270" s="308"/>
      <c r="K270" s="307">
        <v>23.6</v>
      </c>
      <c r="L270" s="308"/>
      <c r="M270" s="307">
        <v>209.3</v>
      </c>
      <c r="N270" s="353"/>
      <c r="O270" s="308"/>
      <c r="P270" s="307">
        <v>0.16</v>
      </c>
      <c r="Q270" s="308"/>
      <c r="R270" s="307">
        <v>0.05</v>
      </c>
      <c r="S270" s="308"/>
      <c r="T270" s="307">
        <v>0</v>
      </c>
      <c r="U270" s="308"/>
      <c r="V270" s="307">
        <v>0</v>
      </c>
      <c r="W270" s="308"/>
      <c r="X270" s="307">
        <v>0</v>
      </c>
      <c r="Y270" s="353"/>
      <c r="Z270" s="353"/>
      <c r="AA270" s="308"/>
      <c r="AB270" s="307">
        <v>19</v>
      </c>
      <c r="AC270" s="308"/>
      <c r="AD270" s="313">
        <v>85</v>
      </c>
      <c r="AE270" s="314"/>
      <c r="AF270" s="313">
        <v>0.1</v>
      </c>
      <c r="AG270" s="314"/>
      <c r="AH270" s="313">
        <v>0</v>
      </c>
      <c r="AI270" s="240"/>
      <c r="AJ270" s="314"/>
      <c r="AK270" s="23">
        <v>92</v>
      </c>
      <c r="AL270" s="23">
        <v>0</v>
      </c>
      <c r="AM270" s="23">
        <v>13.7</v>
      </c>
      <c r="AN270" s="71">
        <v>1.2</v>
      </c>
      <c r="AO270" s="72"/>
      <c r="AP270" s="748"/>
      <c r="AQ270" s="749"/>
    </row>
    <row r="271" spans="1:43" ht="16.2" customHeight="1">
      <c r="A271" s="242" t="s">
        <v>195</v>
      </c>
      <c r="B271" s="243"/>
      <c r="C271" s="243"/>
      <c r="D271" s="243"/>
      <c r="E271" s="244"/>
      <c r="F271" s="313">
        <f>F270+F269+F268+F267</f>
        <v>27.07</v>
      </c>
      <c r="G271" s="314"/>
      <c r="H271" s="310">
        <f>H270+H269+H268+H267</f>
        <v>25.839999999999996</v>
      </c>
      <c r="I271" s="311"/>
      <c r="J271" s="312"/>
      <c r="K271" s="310">
        <f>K270+K269+K268+K267</f>
        <v>89.3</v>
      </c>
      <c r="L271" s="312"/>
      <c r="M271" s="313">
        <f>M270+M269+M268+M267</f>
        <v>740.56</v>
      </c>
      <c r="N271" s="240"/>
      <c r="O271" s="314"/>
      <c r="P271" s="307">
        <f>P270+P269+P268+P267</f>
        <v>0.65</v>
      </c>
      <c r="Q271" s="308"/>
      <c r="R271" s="307">
        <f>R270+R269+R268+R267</f>
        <v>0.62000000000000011</v>
      </c>
      <c r="S271" s="308"/>
      <c r="T271" s="307">
        <f>T270+T269+T268+T267</f>
        <v>4.16</v>
      </c>
      <c r="U271" s="308"/>
      <c r="V271" s="307">
        <f>V270+V269+V268+V267</f>
        <v>0.22200000000000003</v>
      </c>
      <c r="W271" s="308"/>
      <c r="X271" s="313">
        <f>X270+X269+X268+X267</f>
        <v>0.05</v>
      </c>
      <c r="Y271" s="240"/>
      <c r="Z271" s="240"/>
      <c r="AA271" s="314"/>
      <c r="AB271" s="313">
        <f>AB270+AB269+AB268+AB267</f>
        <v>430.82</v>
      </c>
      <c r="AC271" s="314"/>
      <c r="AD271" s="313">
        <f>AD270+AD269+AD268+AD267</f>
        <v>449.46000000000004</v>
      </c>
      <c r="AE271" s="314"/>
      <c r="AF271" s="313">
        <f>AF270+AF269+AF268+AF267</f>
        <v>0.31000000000000005</v>
      </c>
      <c r="AG271" s="314"/>
      <c r="AH271" s="313">
        <f>AH270+AH269+AH268+AH267</f>
        <v>2.0999999999999998E-2</v>
      </c>
      <c r="AI271" s="240"/>
      <c r="AJ271" s="314"/>
      <c r="AK271" s="24">
        <f>AK270+AK269+AK268+AK267</f>
        <v>350.63</v>
      </c>
      <c r="AL271" s="23">
        <f>AL270+AL269+AL268+AL267</f>
        <v>0.72</v>
      </c>
      <c r="AM271" s="24">
        <f>AM270+AM269+AM268+AM267</f>
        <v>50.949999999999996</v>
      </c>
      <c r="AN271" s="307">
        <f>AN270+AN269+AN268+AN267</f>
        <v>3.47</v>
      </c>
      <c r="AO271" s="308"/>
      <c r="AP271" s="748"/>
      <c r="AQ271" s="749"/>
    </row>
    <row r="272" spans="1:43" ht="14.4" customHeight="1">
      <c r="A272" s="536" t="s">
        <v>217</v>
      </c>
      <c r="B272" s="850"/>
      <c r="C272" s="850"/>
      <c r="D272" s="850"/>
      <c r="E272" s="850"/>
      <c r="F272" s="850"/>
      <c r="G272" s="850"/>
      <c r="H272" s="850"/>
      <c r="I272" s="850"/>
      <c r="J272" s="850"/>
      <c r="K272" s="850"/>
      <c r="L272" s="850"/>
      <c r="M272" s="850"/>
      <c r="N272" s="850"/>
      <c r="O272" s="850"/>
      <c r="P272" s="850"/>
      <c r="Q272" s="850"/>
      <c r="R272" s="850"/>
      <c r="S272" s="850"/>
      <c r="T272" s="850"/>
      <c r="U272" s="850"/>
      <c r="V272" s="850"/>
      <c r="W272" s="850"/>
      <c r="X272" s="850"/>
      <c r="Y272" s="850"/>
      <c r="Z272" s="850"/>
      <c r="AA272" s="850"/>
      <c r="AB272" s="850"/>
      <c r="AC272" s="850"/>
      <c r="AD272" s="850"/>
      <c r="AE272" s="850"/>
      <c r="AF272" s="850"/>
      <c r="AG272" s="850"/>
      <c r="AH272" s="850"/>
      <c r="AI272" s="850"/>
      <c r="AJ272" s="850"/>
      <c r="AK272" s="850"/>
      <c r="AL272" s="850"/>
      <c r="AM272" s="850"/>
      <c r="AN272" s="850"/>
      <c r="AO272" s="851"/>
      <c r="AP272" s="748"/>
      <c r="AQ272" s="749"/>
    </row>
    <row r="273" spans="1:43" ht="16.95" customHeight="1">
      <c r="A273" s="29">
        <v>72.22</v>
      </c>
      <c r="B273" s="242" t="s">
        <v>145</v>
      </c>
      <c r="C273" s="817"/>
      <c r="D273" s="755">
        <v>100</v>
      </c>
      <c r="E273" s="756"/>
      <c r="F273" s="763">
        <v>1.58</v>
      </c>
      <c r="G273" s="292"/>
      <c r="H273" s="767">
        <v>5.17</v>
      </c>
      <c r="I273" s="768"/>
      <c r="J273" s="769"/>
      <c r="K273" s="763">
        <v>8.61</v>
      </c>
      <c r="L273" s="292"/>
      <c r="M273" s="763">
        <v>87.8</v>
      </c>
      <c r="N273" s="291"/>
      <c r="O273" s="292"/>
      <c r="P273" s="767">
        <v>0.05</v>
      </c>
      <c r="Q273" s="769"/>
      <c r="R273" s="763">
        <v>0.05</v>
      </c>
      <c r="S273" s="292"/>
      <c r="T273" s="757">
        <v>15.5</v>
      </c>
      <c r="U273" s="758"/>
      <c r="V273" s="763">
        <v>0.01</v>
      </c>
      <c r="W273" s="292"/>
      <c r="X273" s="755">
        <v>0</v>
      </c>
      <c r="Y273" s="858"/>
      <c r="Z273" s="858"/>
      <c r="AA273" s="756"/>
      <c r="AB273" s="764">
        <v>29.91</v>
      </c>
      <c r="AC273" s="765"/>
      <c r="AD273" s="763">
        <v>44.81</v>
      </c>
      <c r="AE273" s="292"/>
      <c r="AF273" s="764">
        <v>0.15</v>
      </c>
      <c r="AG273" s="765"/>
      <c r="AH273" s="763">
        <v>0.03</v>
      </c>
      <c r="AI273" s="291"/>
      <c r="AJ273" s="292"/>
      <c r="AK273" s="29">
        <v>24.63</v>
      </c>
      <c r="AL273" s="29">
        <v>0.02</v>
      </c>
      <c r="AM273" s="31">
        <v>20.5</v>
      </c>
      <c r="AN273" s="763">
        <v>0.86</v>
      </c>
      <c r="AO273" s="292"/>
      <c r="AP273" s="746"/>
      <c r="AQ273" s="747"/>
    </row>
    <row r="274" spans="1:43" ht="13.2" customHeight="1">
      <c r="A274" s="23">
        <v>155.35</v>
      </c>
      <c r="B274" s="242" t="s">
        <v>144</v>
      </c>
      <c r="C274" s="244"/>
      <c r="D274" s="310">
        <v>250</v>
      </c>
      <c r="E274" s="312"/>
      <c r="F274" s="307">
        <v>6.3</v>
      </c>
      <c r="G274" s="308"/>
      <c r="H274" s="300">
        <v>5.2</v>
      </c>
      <c r="I274" s="301"/>
      <c r="J274" s="302"/>
      <c r="K274" s="307">
        <v>23.87</v>
      </c>
      <c r="L274" s="308"/>
      <c r="M274" s="313">
        <v>170.4</v>
      </c>
      <c r="N274" s="240"/>
      <c r="O274" s="314"/>
      <c r="P274" s="300">
        <v>0.09</v>
      </c>
      <c r="Q274" s="302"/>
      <c r="R274" s="307">
        <v>0.08</v>
      </c>
      <c r="S274" s="308"/>
      <c r="T274" s="313">
        <v>1.2</v>
      </c>
      <c r="U274" s="314"/>
      <c r="V274" s="307">
        <v>0.06</v>
      </c>
      <c r="W274" s="308"/>
      <c r="X274" s="424">
        <v>0.03</v>
      </c>
      <c r="Y274" s="433"/>
      <c r="Z274" s="433"/>
      <c r="AA274" s="425"/>
      <c r="AB274" s="424">
        <v>31.03</v>
      </c>
      <c r="AC274" s="425"/>
      <c r="AD274" s="307">
        <v>80.180000000000007</v>
      </c>
      <c r="AE274" s="308"/>
      <c r="AF274" s="424">
        <v>0.08</v>
      </c>
      <c r="AG274" s="425"/>
      <c r="AH274" s="307">
        <v>0.02</v>
      </c>
      <c r="AI274" s="353"/>
      <c r="AJ274" s="308"/>
      <c r="AK274" s="23">
        <v>9.3699999999999992</v>
      </c>
      <c r="AL274" s="23">
        <v>0.03</v>
      </c>
      <c r="AM274" s="23">
        <v>10.91</v>
      </c>
      <c r="AN274" s="307">
        <v>1.1299999999999999</v>
      </c>
      <c r="AO274" s="308"/>
      <c r="AP274" s="746"/>
      <c r="AQ274" s="747"/>
    </row>
    <row r="275" spans="1:43" ht="22.8" customHeight="1">
      <c r="A275" s="24">
        <v>482</v>
      </c>
      <c r="B275" s="242" t="s">
        <v>193</v>
      </c>
      <c r="C275" s="244"/>
      <c r="D275" s="310" t="s">
        <v>194</v>
      </c>
      <c r="E275" s="312"/>
      <c r="F275" s="313">
        <v>24.6</v>
      </c>
      <c r="G275" s="314"/>
      <c r="H275" s="300">
        <v>18.8</v>
      </c>
      <c r="I275" s="301"/>
      <c r="J275" s="302"/>
      <c r="K275" s="307">
        <v>20.3</v>
      </c>
      <c r="L275" s="308"/>
      <c r="M275" s="307">
        <v>411.4</v>
      </c>
      <c r="N275" s="353"/>
      <c r="O275" s="308"/>
      <c r="P275" s="529">
        <v>0.24</v>
      </c>
      <c r="Q275" s="530"/>
      <c r="R275" s="307">
        <v>1.94</v>
      </c>
      <c r="S275" s="308"/>
      <c r="T275" s="307">
        <v>14.86</v>
      </c>
      <c r="U275" s="308"/>
      <c r="V275" s="307">
        <v>5.4999999999999997E-3</v>
      </c>
      <c r="W275" s="308"/>
      <c r="X275" s="298">
        <v>6.0000000000000001E-3</v>
      </c>
      <c r="Y275" s="776"/>
      <c r="Z275" s="776"/>
      <c r="AA275" s="299"/>
      <c r="AB275" s="424">
        <v>15.22</v>
      </c>
      <c r="AC275" s="425"/>
      <c r="AD275" s="313">
        <v>310.64</v>
      </c>
      <c r="AE275" s="314"/>
      <c r="AF275" s="424">
        <v>0.22</v>
      </c>
      <c r="AG275" s="425"/>
      <c r="AH275" s="307">
        <v>3.7999999999999999E-2</v>
      </c>
      <c r="AI275" s="353"/>
      <c r="AJ275" s="308"/>
      <c r="AK275" s="23">
        <v>270.37</v>
      </c>
      <c r="AL275" s="23">
        <v>6.0000000000000001E-3</v>
      </c>
      <c r="AM275" s="23">
        <v>18.690000000000001</v>
      </c>
      <c r="AN275" s="307">
        <v>6.72</v>
      </c>
      <c r="AO275" s="308"/>
      <c r="AP275" s="748"/>
      <c r="AQ275" s="749"/>
    </row>
    <row r="276" spans="1:43" ht="16.2" customHeight="1">
      <c r="A276" s="5">
        <v>407</v>
      </c>
      <c r="B276" s="242" t="s">
        <v>7</v>
      </c>
      <c r="C276" s="244"/>
      <c r="D276" s="310">
        <v>200</v>
      </c>
      <c r="E276" s="312"/>
      <c r="F276" s="310">
        <v>0</v>
      </c>
      <c r="G276" s="312"/>
      <c r="H276" s="422">
        <v>0.3</v>
      </c>
      <c r="I276" s="434"/>
      <c r="J276" s="423"/>
      <c r="K276" s="313">
        <v>22.2</v>
      </c>
      <c r="L276" s="314"/>
      <c r="M276" s="313">
        <v>86.4</v>
      </c>
      <c r="N276" s="240"/>
      <c r="O276" s="314"/>
      <c r="P276" s="300">
        <v>0.02</v>
      </c>
      <c r="Q276" s="302"/>
      <c r="R276" s="307">
        <v>0.1</v>
      </c>
      <c r="S276" s="308"/>
      <c r="T276" s="313">
        <v>4.8</v>
      </c>
      <c r="U276" s="314"/>
      <c r="V276" s="310">
        <v>0</v>
      </c>
      <c r="W276" s="312"/>
      <c r="X276" s="310">
        <v>0</v>
      </c>
      <c r="Y276" s="311"/>
      <c r="Z276" s="311"/>
      <c r="AA276" s="312"/>
      <c r="AB276" s="424">
        <v>14</v>
      </c>
      <c r="AC276" s="425"/>
      <c r="AD276" s="307">
        <v>28.7</v>
      </c>
      <c r="AE276" s="308"/>
      <c r="AF276" s="653">
        <v>0.1</v>
      </c>
      <c r="AG276" s="654"/>
      <c r="AH276" s="307">
        <v>0.2</v>
      </c>
      <c r="AI276" s="353"/>
      <c r="AJ276" s="308"/>
      <c r="AK276" s="24">
        <v>202</v>
      </c>
      <c r="AL276" s="5">
        <v>0</v>
      </c>
      <c r="AM276" s="5">
        <v>10</v>
      </c>
      <c r="AN276" s="313">
        <v>0.2</v>
      </c>
      <c r="AO276" s="314"/>
      <c r="AP276" s="748"/>
      <c r="AQ276" s="749"/>
    </row>
    <row r="277" spans="1:43" ht="16.95" customHeight="1">
      <c r="A277" s="23">
        <v>5.08</v>
      </c>
      <c r="B277" s="242" t="s">
        <v>46</v>
      </c>
      <c r="C277" s="244"/>
      <c r="D277" s="310">
        <v>70</v>
      </c>
      <c r="E277" s="312"/>
      <c r="F277" s="307">
        <v>1.84</v>
      </c>
      <c r="G277" s="308"/>
      <c r="H277" s="300">
        <v>0.33</v>
      </c>
      <c r="I277" s="301"/>
      <c r="J277" s="302"/>
      <c r="K277" s="313">
        <v>23.9</v>
      </c>
      <c r="L277" s="314"/>
      <c r="M277" s="313">
        <v>126.7</v>
      </c>
      <c r="N277" s="240"/>
      <c r="O277" s="314"/>
      <c r="P277" s="300">
        <v>0.12</v>
      </c>
      <c r="Q277" s="302"/>
      <c r="R277" s="307">
        <v>0.06</v>
      </c>
      <c r="S277" s="308"/>
      <c r="T277" s="310">
        <v>0</v>
      </c>
      <c r="U277" s="312"/>
      <c r="V277" s="310">
        <v>0</v>
      </c>
      <c r="W277" s="312"/>
      <c r="X277" s="310">
        <v>0</v>
      </c>
      <c r="Y277" s="311"/>
      <c r="Z277" s="311"/>
      <c r="AA277" s="312"/>
      <c r="AB277" s="653">
        <v>24.5</v>
      </c>
      <c r="AC277" s="654"/>
      <c r="AD277" s="313">
        <v>110.6</v>
      </c>
      <c r="AE277" s="314"/>
      <c r="AF277" s="298">
        <v>1.6E-2</v>
      </c>
      <c r="AG277" s="299"/>
      <c r="AH277" s="313">
        <v>0</v>
      </c>
      <c r="AI277" s="240"/>
      <c r="AJ277" s="314"/>
      <c r="AK277" s="24">
        <v>17.100000000000001</v>
      </c>
      <c r="AL277" s="23">
        <v>0.03</v>
      </c>
      <c r="AM277" s="24">
        <v>32.9</v>
      </c>
      <c r="AN277" s="307">
        <v>1.33</v>
      </c>
      <c r="AO277" s="308"/>
      <c r="AP277" s="748"/>
      <c r="AQ277" s="749"/>
    </row>
    <row r="278" spans="1:43" ht="19.95" customHeight="1">
      <c r="A278" s="23">
        <v>5.01</v>
      </c>
      <c r="B278" s="242" t="s">
        <v>41</v>
      </c>
      <c r="C278" s="244"/>
      <c r="D278" s="310">
        <v>50</v>
      </c>
      <c r="E278" s="312"/>
      <c r="F278" s="307">
        <v>3.8</v>
      </c>
      <c r="G278" s="308"/>
      <c r="H278" s="300">
        <v>0.4</v>
      </c>
      <c r="I278" s="301"/>
      <c r="J278" s="302"/>
      <c r="K278" s="313">
        <v>24.3</v>
      </c>
      <c r="L278" s="314"/>
      <c r="M278" s="313">
        <v>117.5</v>
      </c>
      <c r="N278" s="240"/>
      <c r="O278" s="314"/>
      <c r="P278" s="300">
        <v>0.06</v>
      </c>
      <c r="Q278" s="302"/>
      <c r="R278" s="307">
        <v>0.02</v>
      </c>
      <c r="S278" s="308"/>
      <c r="T278" s="310">
        <v>1</v>
      </c>
      <c r="U278" s="312"/>
      <c r="V278" s="310">
        <v>0</v>
      </c>
      <c r="W278" s="312"/>
      <c r="X278" s="310">
        <v>0</v>
      </c>
      <c r="Y278" s="311"/>
      <c r="Z278" s="311"/>
      <c r="AA278" s="312"/>
      <c r="AB278" s="653">
        <v>10</v>
      </c>
      <c r="AC278" s="654"/>
      <c r="AD278" s="313">
        <v>32.5</v>
      </c>
      <c r="AE278" s="314"/>
      <c r="AF278" s="298">
        <v>0.73</v>
      </c>
      <c r="AG278" s="299"/>
      <c r="AH278" s="313">
        <v>0</v>
      </c>
      <c r="AI278" s="240"/>
      <c r="AJ278" s="314"/>
      <c r="AK278" s="24">
        <v>6.5</v>
      </c>
      <c r="AL278" s="23">
        <v>0</v>
      </c>
      <c r="AM278" s="24">
        <v>0</v>
      </c>
      <c r="AN278" s="307">
        <v>0.44</v>
      </c>
      <c r="AO278" s="308"/>
      <c r="AP278" s="748"/>
      <c r="AQ278" s="749"/>
    </row>
    <row r="279" spans="1:43" ht="14.4" customHeight="1">
      <c r="A279" s="465" t="s">
        <v>79</v>
      </c>
      <c r="B279" s="861"/>
      <c r="C279" s="861"/>
      <c r="D279" s="861"/>
      <c r="E279" s="466"/>
      <c r="F279" s="254">
        <f>F278+F277+F276+F275+F274+F273</f>
        <v>38.119999999999997</v>
      </c>
      <c r="G279" s="256"/>
      <c r="H279" s="891">
        <f>H278+H276+H277+H275+H274+H273</f>
        <v>30.200000000000003</v>
      </c>
      <c r="I279" s="892"/>
      <c r="J279" s="893"/>
      <c r="K279" s="894">
        <f>K278+K277+K276+K275+K273+K274</f>
        <v>123.18</v>
      </c>
      <c r="L279" s="895"/>
      <c r="M279" s="254">
        <f>M278+M277+M276+M275+M274+M273</f>
        <v>1000.1999999999999</v>
      </c>
      <c r="N279" s="255"/>
      <c r="O279" s="256"/>
      <c r="P279" s="891">
        <f>P278+P277+P276+P275+P274+P273</f>
        <v>0.57999999999999996</v>
      </c>
      <c r="Q279" s="893"/>
      <c r="R279" s="249">
        <f>R278+R277+R276+R275+R274+R273</f>
        <v>2.25</v>
      </c>
      <c r="S279" s="250"/>
      <c r="T279" s="254">
        <f>T278+T277+T276+T275+T274+T273</f>
        <v>37.36</v>
      </c>
      <c r="U279" s="256"/>
      <c r="V279" s="254">
        <f>V278+V277+V276+V275+V274+V273</f>
        <v>7.5499999999999998E-2</v>
      </c>
      <c r="W279" s="256"/>
      <c r="X279" s="372">
        <f>X278+X277+X276+X275+X274+X273</f>
        <v>3.5999999999999997E-2</v>
      </c>
      <c r="Y279" s="373"/>
      <c r="Z279" s="373"/>
      <c r="AA279" s="374"/>
      <c r="AB279" s="375">
        <f>AB278+AB277+AB276+AB275+AB274+AB273</f>
        <v>124.66</v>
      </c>
      <c r="AC279" s="376"/>
      <c r="AD279" s="254">
        <f>AD278+AD277+AD276+AD275+AD274+AD273</f>
        <v>607.42999999999984</v>
      </c>
      <c r="AE279" s="256"/>
      <c r="AF279" s="375">
        <f>AF278+AF277+AF276+AF275+AF274+AF273</f>
        <v>1.296</v>
      </c>
      <c r="AG279" s="376"/>
      <c r="AH279" s="254">
        <f>AH278+AH277+AH276+AH275+AH274+AH273</f>
        <v>0.28800000000000003</v>
      </c>
      <c r="AI279" s="255"/>
      <c r="AJ279" s="256"/>
      <c r="AK279" s="62">
        <f>AK278+AK277+AK276+AK275+AK274+AK273</f>
        <v>529.97</v>
      </c>
      <c r="AL279" s="17">
        <f>AL278+AL277+AL276+AL275+AL274+AL273</f>
        <v>8.6000000000000007E-2</v>
      </c>
      <c r="AM279" s="62">
        <f>AM278+AM277+AM276+AM275+AM274+AM273</f>
        <v>93</v>
      </c>
      <c r="AN279" s="249">
        <f>AN278+AN277+AN276+AN275+AN274+AN273</f>
        <v>10.68</v>
      </c>
      <c r="AO279" s="250"/>
      <c r="AP279" s="748"/>
      <c r="AQ279" s="749"/>
    </row>
    <row r="280" spans="1:43" ht="15.6" customHeight="1">
      <c r="A280" s="258" t="s">
        <v>48</v>
      </c>
      <c r="B280" s="259"/>
      <c r="C280" s="259"/>
      <c r="D280" s="259"/>
      <c r="E280" s="389"/>
      <c r="F280" s="377">
        <f>F279+F271</f>
        <v>65.19</v>
      </c>
      <c r="G280" s="378"/>
      <c r="H280" s="390">
        <f>H271+H279</f>
        <v>56.04</v>
      </c>
      <c r="I280" s="391"/>
      <c r="J280" s="392"/>
      <c r="K280" s="393">
        <f>K279+K271</f>
        <v>212.48000000000002</v>
      </c>
      <c r="L280" s="394"/>
      <c r="M280" s="377">
        <f>M279+M271</f>
        <v>1740.7599999999998</v>
      </c>
      <c r="N280" s="233"/>
      <c r="O280" s="378"/>
      <c r="P280" s="390">
        <f>P279+P271</f>
        <v>1.23</v>
      </c>
      <c r="Q280" s="392"/>
      <c r="R280" s="377">
        <f>R279+R271</f>
        <v>2.87</v>
      </c>
      <c r="S280" s="378"/>
      <c r="T280" s="377">
        <f>T279+T271</f>
        <v>41.519999999999996</v>
      </c>
      <c r="U280" s="378"/>
      <c r="V280" s="377">
        <v>1.4</v>
      </c>
      <c r="W280" s="378"/>
      <c r="X280" s="377">
        <f>X279+X271</f>
        <v>8.5999999999999993E-2</v>
      </c>
      <c r="Y280" s="233"/>
      <c r="Z280" s="233"/>
      <c r="AA280" s="378"/>
      <c r="AB280" s="354">
        <f>AB279+AB271</f>
        <v>555.48</v>
      </c>
      <c r="AC280" s="355"/>
      <c r="AD280" s="377">
        <f>AD279+AD271</f>
        <v>1056.8899999999999</v>
      </c>
      <c r="AE280" s="378"/>
      <c r="AF280" s="354">
        <f>AF279+AF271</f>
        <v>1.6060000000000001</v>
      </c>
      <c r="AG280" s="355"/>
      <c r="AH280" s="377">
        <f>AH279+AH271</f>
        <v>0.30900000000000005</v>
      </c>
      <c r="AI280" s="233"/>
      <c r="AJ280" s="378"/>
      <c r="AK280" s="176">
        <f>AK279+AK271</f>
        <v>880.6</v>
      </c>
      <c r="AL280" s="176">
        <f>AL279+AL271</f>
        <v>0.80599999999999994</v>
      </c>
      <c r="AM280" s="176">
        <f>AM279+AM271</f>
        <v>143.94999999999999</v>
      </c>
      <c r="AN280" s="377">
        <f>AN279+AN271</f>
        <v>14.15</v>
      </c>
      <c r="AO280" s="234"/>
      <c r="AP280" s="749"/>
      <c r="AQ280" s="749"/>
    </row>
    <row r="281" spans="1:43" ht="15.6" customHeight="1">
      <c r="A281" s="245" t="s">
        <v>117</v>
      </c>
      <c r="B281" s="246"/>
      <c r="C281" s="246"/>
      <c r="D281" s="246"/>
      <c r="E281" s="246"/>
      <c r="F281" s="246"/>
      <c r="G281" s="246"/>
      <c r="H281" s="246"/>
      <c r="I281" s="246"/>
      <c r="J281" s="246"/>
      <c r="K281" s="246"/>
      <c r="L281" s="246"/>
      <c r="M281" s="246"/>
      <c r="N281" s="246"/>
      <c r="O281" s="246"/>
      <c r="P281" s="246"/>
      <c r="Q281" s="246"/>
      <c r="R281" s="246"/>
      <c r="S281" s="246"/>
      <c r="T281" s="246"/>
      <c r="U281" s="246"/>
      <c r="V281" s="246"/>
      <c r="W281" s="246"/>
      <c r="X281" s="246"/>
      <c r="Y281" s="246"/>
      <c r="Z281" s="246"/>
      <c r="AA281" s="246"/>
      <c r="AB281" s="246"/>
      <c r="AC281" s="246"/>
      <c r="AD281" s="246"/>
      <c r="AE281" s="246"/>
      <c r="AF281" s="246"/>
      <c r="AG281" s="246"/>
      <c r="AH281" s="246"/>
      <c r="AI281" s="246"/>
      <c r="AJ281" s="246"/>
      <c r="AK281" s="246"/>
      <c r="AL281" s="246"/>
      <c r="AM281" s="246"/>
      <c r="AN281" s="246"/>
      <c r="AO281" s="246"/>
      <c r="AP281" s="74"/>
      <c r="AQ281" s="74"/>
    </row>
    <row r="282" spans="1:43" ht="15.6" customHeight="1">
      <c r="A282" s="204">
        <v>386</v>
      </c>
      <c r="B282" s="258" t="s">
        <v>14</v>
      </c>
      <c r="C282" s="259"/>
      <c r="D282" s="360"/>
      <c r="E282" s="11">
        <v>200</v>
      </c>
      <c r="F282" s="293">
        <v>5.8</v>
      </c>
      <c r="G282" s="294"/>
      <c r="H282" s="293">
        <v>5</v>
      </c>
      <c r="I282" s="309"/>
      <c r="J282" s="294"/>
      <c r="K282" s="293">
        <v>8.4</v>
      </c>
      <c r="L282" s="294"/>
      <c r="M282" s="293">
        <v>102</v>
      </c>
      <c r="N282" s="309"/>
      <c r="O282" s="294"/>
      <c r="P282" s="317">
        <v>0.04</v>
      </c>
      <c r="Q282" s="318"/>
      <c r="R282" s="293">
        <v>0.26</v>
      </c>
      <c r="S282" s="294"/>
      <c r="T282" s="293">
        <v>0.6</v>
      </c>
      <c r="U282" s="294"/>
      <c r="V282" s="317">
        <v>0.02</v>
      </c>
      <c r="W282" s="318"/>
      <c r="X282" s="317">
        <v>0</v>
      </c>
      <c r="Y282" s="319"/>
      <c r="Z282" s="319"/>
      <c r="AA282" s="318"/>
      <c r="AB282" s="293">
        <v>248</v>
      </c>
      <c r="AC282" s="294"/>
      <c r="AD282" s="293">
        <v>184</v>
      </c>
      <c r="AE282" s="294"/>
      <c r="AF282" s="293">
        <v>0</v>
      </c>
      <c r="AG282" s="309"/>
      <c r="AH282" s="293">
        <v>0</v>
      </c>
      <c r="AI282" s="309"/>
      <c r="AJ282" s="294"/>
      <c r="AK282" s="65">
        <v>292</v>
      </c>
      <c r="AL282" s="84">
        <v>0</v>
      </c>
      <c r="AM282" s="65">
        <v>28</v>
      </c>
      <c r="AN282" s="293">
        <v>0.2</v>
      </c>
      <c r="AO282" s="294"/>
      <c r="AP282" s="74"/>
      <c r="AQ282" s="74"/>
    </row>
    <row r="283" spans="1:43" ht="15.6" customHeight="1">
      <c r="A283" s="172" t="s">
        <v>52</v>
      </c>
      <c r="B283" s="395" t="s">
        <v>212</v>
      </c>
      <c r="C283" s="244"/>
      <c r="D283" s="396">
        <v>50</v>
      </c>
      <c r="E283" s="397"/>
      <c r="F283" s="313">
        <v>0.6</v>
      </c>
      <c r="G283" s="314"/>
      <c r="H283" s="424">
        <v>3</v>
      </c>
      <c r="I283" s="433"/>
      <c r="J283" s="425"/>
      <c r="K283" s="422">
        <v>41</v>
      </c>
      <c r="L283" s="423"/>
      <c r="M283" s="307">
        <v>194</v>
      </c>
      <c r="N283" s="353"/>
      <c r="O283" s="308"/>
      <c r="P283" s="307">
        <v>0.02</v>
      </c>
      <c r="Q283" s="308"/>
      <c r="R283" s="307">
        <f t="shared" ref="R283:X283" si="1">R148</f>
        <v>0</v>
      </c>
      <c r="S283" s="308"/>
      <c r="T283" s="307">
        <v>1</v>
      </c>
      <c r="U283" s="308"/>
      <c r="V283" s="307">
        <f t="shared" si="1"/>
        <v>0</v>
      </c>
      <c r="W283" s="308"/>
      <c r="X283" s="310">
        <f t="shared" si="1"/>
        <v>0</v>
      </c>
      <c r="Y283" s="311"/>
      <c r="Z283" s="311"/>
      <c r="AA283" s="312"/>
      <c r="AB283" s="313">
        <v>10</v>
      </c>
      <c r="AC283" s="314"/>
      <c r="AD283" s="313">
        <v>32.5</v>
      </c>
      <c r="AE283" s="314"/>
      <c r="AF283" s="313">
        <v>0.7</v>
      </c>
      <c r="AG283" s="314"/>
      <c r="AH283" s="310">
        <v>0</v>
      </c>
      <c r="AI283" s="311"/>
      <c r="AJ283" s="312"/>
      <c r="AK283" s="24">
        <v>6.5</v>
      </c>
      <c r="AL283" s="69">
        <v>0</v>
      </c>
      <c r="AM283" s="23">
        <v>0</v>
      </c>
      <c r="AN283" s="315">
        <v>0</v>
      </c>
      <c r="AO283" s="316"/>
      <c r="AP283" s="74"/>
      <c r="AQ283" s="74"/>
    </row>
    <row r="284" spans="1:43" ht="15.6" customHeight="1">
      <c r="A284" s="230">
        <v>338</v>
      </c>
      <c r="B284" s="242" t="s">
        <v>0</v>
      </c>
      <c r="C284" s="243"/>
      <c r="D284" s="244"/>
      <c r="E284" s="11">
        <v>100</v>
      </c>
      <c r="F284" s="232">
        <v>0.4</v>
      </c>
      <c r="G284" s="234"/>
      <c r="H284" s="232">
        <v>0.4</v>
      </c>
      <c r="I284" s="233"/>
      <c r="J284" s="234"/>
      <c r="K284" s="232">
        <v>7.4</v>
      </c>
      <c r="L284" s="234"/>
      <c r="M284" s="232">
        <v>47</v>
      </c>
      <c r="N284" s="233"/>
      <c r="O284" s="234"/>
      <c r="P284" s="232">
        <v>0.04</v>
      </c>
      <c r="Q284" s="234"/>
      <c r="R284" s="235">
        <v>0.02</v>
      </c>
      <c r="S284" s="236"/>
      <c r="T284" s="232">
        <v>10</v>
      </c>
      <c r="U284" s="234"/>
      <c r="V284" s="235">
        <v>0.12</v>
      </c>
      <c r="W284" s="237"/>
      <c r="X284" s="235">
        <v>0.02</v>
      </c>
      <c r="Y284" s="238"/>
      <c r="Z284" s="238"/>
      <c r="AA284" s="237"/>
      <c r="AB284" s="232">
        <v>16</v>
      </c>
      <c r="AC284" s="234"/>
      <c r="AD284" s="232">
        <v>11</v>
      </c>
      <c r="AE284" s="234"/>
      <c r="AF284" s="239">
        <v>0</v>
      </c>
      <c r="AG284" s="239"/>
      <c r="AH284" s="240">
        <v>0</v>
      </c>
      <c r="AI284" s="240"/>
      <c r="AJ284" s="241"/>
      <c r="AK284" s="173">
        <v>1.7</v>
      </c>
      <c r="AL284" s="75">
        <v>0</v>
      </c>
      <c r="AM284" s="173">
        <v>5</v>
      </c>
      <c r="AN284" s="232">
        <v>0.12</v>
      </c>
      <c r="AO284" s="234"/>
      <c r="AP284" s="174"/>
      <c r="AQ284" s="174"/>
    </row>
    <row r="285" spans="1:43" ht="15.6" customHeight="1">
      <c r="A285" s="11"/>
      <c r="B285" s="382" t="s">
        <v>55</v>
      </c>
      <c r="C285" s="383"/>
      <c r="D285" s="231"/>
      <c r="E285" s="11"/>
      <c r="F285" s="232">
        <f>F284+F283+F282</f>
        <v>6.8</v>
      </c>
      <c r="G285" s="234"/>
      <c r="H285" s="232">
        <f>H284+H283+H282</f>
        <v>8.4</v>
      </c>
      <c r="I285" s="233"/>
      <c r="J285" s="234"/>
      <c r="K285" s="232">
        <f>K284+K283+K282</f>
        <v>56.8</v>
      </c>
      <c r="L285" s="234"/>
      <c r="M285" s="232">
        <f>M284+M283+M282</f>
        <v>343</v>
      </c>
      <c r="N285" s="233"/>
      <c r="O285" s="234"/>
      <c r="P285" s="232">
        <f>P284+P283+P282</f>
        <v>0.1</v>
      </c>
      <c r="Q285" s="234"/>
      <c r="R285" s="232">
        <f>R284+R283+R282</f>
        <v>0.28000000000000003</v>
      </c>
      <c r="S285" s="234"/>
      <c r="T285" s="232">
        <f>T284+T283+T282</f>
        <v>11.6</v>
      </c>
      <c r="U285" s="234"/>
      <c r="V285" s="232">
        <f>V284+V283+V282</f>
        <v>0.13999999999999999</v>
      </c>
      <c r="W285" s="234"/>
      <c r="X285" s="232">
        <f>X284+X283+X282</f>
        <v>0.02</v>
      </c>
      <c r="Y285" s="233"/>
      <c r="Z285" s="233"/>
      <c r="AA285" s="234"/>
      <c r="AB285" s="232">
        <f>AB284+AB283+AB282</f>
        <v>274</v>
      </c>
      <c r="AC285" s="234"/>
      <c r="AD285" s="232">
        <f>AD284+AD283+AD282</f>
        <v>227.5</v>
      </c>
      <c r="AE285" s="234"/>
      <c r="AF285" s="232">
        <f>AF284+AF283+AF282</f>
        <v>0.7</v>
      </c>
      <c r="AG285" s="234"/>
      <c r="AH285" s="232">
        <f>AH284+AH283+AH282</f>
        <v>0</v>
      </c>
      <c r="AI285" s="233"/>
      <c r="AJ285" s="234"/>
      <c r="AK285" s="63">
        <f>AK284+AK283+AK282</f>
        <v>300.2</v>
      </c>
      <c r="AL285" s="63">
        <f>AL284+AL283+AL282</f>
        <v>0</v>
      </c>
      <c r="AM285" s="63">
        <f>AM284+AM283+AM282</f>
        <v>33</v>
      </c>
      <c r="AN285" s="232">
        <f>AN284+AN283+AN282</f>
        <v>0.32</v>
      </c>
      <c r="AO285" s="234"/>
      <c r="AP285" s="74"/>
      <c r="AQ285" s="74"/>
    </row>
    <row r="286" spans="1:43" ht="15.6" customHeight="1">
      <c r="A286" s="11"/>
      <c r="B286" s="382" t="s">
        <v>10</v>
      </c>
      <c r="C286" s="383"/>
      <c r="D286" s="231"/>
      <c r="E286" s="11"/>
      <c r="F286" s="232">
        <f>F280</f>
        <v>65.19</v>
      </c>
      <c r="G286" s="234"/>
      <c r="H286" s="232">
        <f>H285+H280</f>
        <v>64.44</v>
      </c>
      <c r="I286" s="233"/>
      <c r="J286" s="234"/>
      <c r="K286" s="232">
        <f>K285+K280</f>
        <v>269.28000000000003</v>
      </c>
      <c r="L286" s="234"/>
      <c r="M286" s="232">
        <f>M285+M280</f>
        <v>2083.7599999999998</v>
      </c>
      <c r="N286" s="233"/>
      <c r="O286" s="234"/>
      <c r="P286" s="232">
        <f>P285+P280</f>
        <v>1.33</v>
      </c>
      <c r="Q286" s="234"/>
      <c r="R286" s="232">
        <f>R285+R280</f>
        <v>3.1500000000000004</v>
      </c>
      <c r="S286" s="234"/>
      <c r="T286" s="232">
        <f>T285+T280</f>
        <v>53.12</v>
      </c>
      <c r="U286" s="234"/>
      <c r="V286" s="232">
        <f>V285+V280</f>
        <v>1.5399999999999998</v>
      </c>
      <c r="W286" s="234"/>
      <c r="X286" s="232">
        <f>X285+X280</f>
        <v>0.106</v>
      </c>
      <c r="Y286" s="233"/>
      <c r="Z286" s="233"/>
      <c r="AA286" s="234"/>
      <c r="AB286" s="232">
        <f>AB285+AB280</f>
        <v>829.48</v>
      </c>
      <c r="AC286" s="234"/>
      <c r="AD286" s="232">
        <f>AD285+AD280</f>
        <v>1284.3899999999999</v>
      </c>
      <c r="AE286" s="234"/>
      <c r="AF286" s="232">
        <f>AF285+AF280</f>
        <v>2.306</v>
      </c>
      <c r="AG286" s="234"/>
      <c r="AH286" s="232">
        <f>AH285+AH280</f>
        <v>0.30900000000000005</v>
      </c>
      <c r="AI286" s="233"/>
      <c r="AJ286" s="234"/>
      <c r="AK286" s="173">
        <f>AK285+AK280</f>
        <v>1180.8</v>
      </c>
      <c r="AL286" s="173">
        <f>AL285+AL280</f>
        <v>0.80599999999999994</v>
      </c>
      <c r="AM286" s="173">
        <f>AM285+AM280</f>
        <v>176.95</v>
      </c>
      <c r="AN286" s="232">
        <f>AN285+AN280</f>
        <v>14.47</v>
      </c>
      <c r="AO286" s="234"/>
      <c r="AP286" s="74"/>
      <c r="AQ286" s="74"/>
    </row>
    <row r="287" spans="1:43" ht="15.6" customHeight="1">
      <c r="A287" s="73"/>
      <c r="B287" s="73"/>
      <c r="C287" s="73"/>
      <c r="D287" s="73"/>
      <c r="E287" s="73"/>
      <c r="F287" s="85"/>
      <c r="G287" s="85"/>
      <c r="H287" s="61"/>
      <c r="I287" s="61"/>
      <c r="J287" s="61"/>
      <c r="K287" s="87"/>
      <c r="L287" s="87"/>
      <c r="M287" s="85"/>
      <c r="N287" s="85"/>
      <c r="O287" s="85"/>
      <c r="P287" s="61"/>
      <c r="Q287" s="61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8"/>
      <c r="AC287" s="88"/>
      <c r="AD287" s="85"/>
      <c r="AE287" s="85"/>
      <c r="AF287" s="88"/>
      <c r="AG287" s="88"/>
      <c r="AH287" s="85"/>
      <c r="AI287" s="85"/>
      <c r="AJ287" s="85"/>
      <c r="AK287" s="85"/>
      <c r="AL287" s="85"/>
      <c r="AM287" s="85"/>
      <c r="AN287" s="85"/>
      <c r="AO287" s="85"/>
      <c r="AP287" s="74"/>
      <c r="AQ287" s="74"/>
    </row>
  </sheetData>
  <mergeCells count="3816">
    <mergeCell ref="AF220:AH220"/>
    <mergeCell ref="AI220:AJ220"/>
    <mergeCell ref="AF227:AG227"/>
    <mergeCell ref="AH227:AJ227"/>
    <mergeCell ref="AF239:AH239"/>
    <mergeCell ref="AI239:AJ239"/>
    <mergeCell ref="D235:E235"/>
    <mergeCell ref="F235:G235"/>
    <mergeCell ref="H235:J235"/>
    <mergeCell ref="K235:L235"/>
    <mergeCell ref="M235:O235"/>
    <mergeCell ref="AN212:AO212"/>
    <mergeCell ref="K213:L213"/>
    <mergeCell ref="M213:O213"/>
    <mergeCell ref="P213:Q213"/>
    <mergeCell ref="AF260:AG260"/>
    <mergeCell ref="AH261:AJ261"/>
    <mergeCell ref="AF261:AG261"/>
    <mergeCell ref="AD212:AE212"/>
    <mergeCell ref="AF212:AG212"/>
    <mergeCell ref="AH212:AJ212"/>
    <mergeCell ref="X248:AA248"/>
    <mergeCell ref="AH213:AJ213"/>
    <mergeCell ref="AF253:AG253"/>
    <mergeCell ref="AH253:AJ253"/>
    <mergeCell ref="AN253:AO253"/>
    <mergeCell ref="AH247:AJ247"/>
    <mergeCell ref="AN247:AO247"/>
    <mergeCell ref="A241:E241"/>
    <mergeCell ref="F241:G241"/>
    <mergeCell ref="R241:S241"/>
    <mergeCell ref="T241:U241"/>
    <mergeCell ref="V171:W171"/>
    <mergeCell ref="M169:O169"/>
    <mergeCell ref="P169:Q169"/>
    <mergeCell ref="R169:S169"/>
    <mergeCell ref="T169:U169"/>
    <mergeCell ref="V169:W169"/>
    <mergeCell ref="H174:J174"/>
    <mergeCell ref="H175:J175"/>
    <mergeCell ref="K174:L174"/>
    <mergeCell ref="K175:L175"/>
    <mergeCell ref="M171:O171"/>
    <mergeCell ref="M172:O172"/>
    <mergeCell ref="R172:S172"/>
    <mergeCell ref="R174:S174"/>
    <mergeCell ref="T174:U174"/>
    <mergeCell ref="R250:S250"/>
    <mergeCell ref="T250:U250"/>
    <mergeCell ref="R175:S175"/>
    <mergeCell ref="H248:J248"/>
    <mergeCell ref="K248:L248"/>
    <mergeCell ref="M248:O248"/>
    <mergeCell ref="P248:Q248"/>
    <mergeCell ref="R248:S248"/>
    <mergeCell ref="T248:U248"/>
    <mergeCell ref="V248:W248"/>
    <mergeCell ref="V175:W175"/>
    <mergeCell ref="P174:Q174"/>
    <mergeCell ref="P175:Q175"/>
    <mergeCell ref="H241:J241"/>
    <mergeCell ref="K241:L241"/>
    <mergeCell ref="M241:O241"/>
    <mergeCell ref="P241:Q241"/>
    <mergeCell ref="B172:D172"/>
    <mergeCell ref="AD174:AE174"/>
    <mergeCell ref="AD175:AE175"/>
    <mergeCell ref="X174:AA174"/>
    <mergeCell ref="X175:AA175"/>
    <mergeCell ref="AD251:AE251"/>
    <mergeCell ref="AF251:AG251"/>
    <mergeCell ref="AH251:AJ251"/>
    <mergeCell ref="AN251:AO251"/>
    <mergeCell ref="V250:W250"/>
    <mergeCell ref="X250:AA250"/>
    <mergeCell ref="AB250:AC250"/>
    <mergeCell ref="AF230:AH230"/>
    <mergeCell ref="AI230:AJ230"/>
    <mergeCell ref="AN230:AO230"/>
    <mergeCell ref="AN250:AO250"/>
    <mergeCell ref="AD234:AE234"/>
    <mergeCell ref="AF234:AG234"/>
    <mergeCell ref="AH234:AJ234"/>
    <mergeCell ref="AN234:AO234"/>
    <mergeCell ref="V174:W174"/>
    <mergeCell ref="AB248:AC248"/>
    <mergeCell ref="AD248:AE248"/>
    <mergeCell ref="AF248:AH248"/>
    <mergeCell ref="AI248:AJ248"/>
    <mergeCell ref="AN248:AO248"/>
    <mergeCell ref="AF199:AH199"/>
    <mergeCell ref="AI199:AJ199"/>
    <mergeCell ref="V247:W247"/>
    <mergeCell ref="X247:AA247"/>
    <mergeCell ref="AB247:AC247"/>
    <mergeCell ref="AD247:AE247"/>
    <mergeCell ref="S144:T144"/>
    <mergeCell ref="AC102:AD102"/>
    <mergeCell ref="AE102:AF102"/>
    <mergeCell ref="AG102:AI102"/>
    <mergeCell ref="AJ102:AK102"/>
    <mergeCell ref="AO102:AP102"/>
    <mergeCell ref="AJ124:AK124"/>
    <mergeCell ref="AO124:AP124"/>
    <mergeCell ref="T175:U175"/>
    <mergeCell ref="B183:D183"/>
    <mergeCell ref="AF183:AH183"/>
    <mergeCell ref="AI183:AJ183"/>
    <mergeCell ref="AO144:AP144"/>
    <mergeCell ref="AO145:AP145"/>
    <mergeCell ref="AG144:AJ144"/>
    <mergeCell ref="AG145:AJ145"/>
    <mergeCell ref="AG146:AJ146"/>
    <mergeCell ref="AB168:AC168"/>
    <mergeCell ref="AD168:AE168"/>
    <mergeCell ref="AN174:AO174"/>
    <mergeCell ref="AN175:AO175"/>
    <mergeCell ref="B171:D171"/>
    <mergeCell ref="AB171:AC171"/>
    <mergeCell ref="P171:Q171"/>
    <mergeCell ref="P172:Q172"/>
    <mergeCell ref="F171:G171"/>
    <mergeCell ref="F172:G172"/>
    <mergeCell ref="I146:K146"/>
    <mergeCell ref="AP168:AQ168"/>
    <mergeCell ref="A157:AO157"/>
    <mergeCell ref="AP157:AQ157"/>
    <mergeCell ref="B158:C158"/>
    <mergeCell ref="S145:T145"/>
    <mergeCell ref="I41:K41"/>
    <mergeCell ref="L41:M41"/>
    <mergeCell ref="K172:L172"/>
    <mergeCell ref="F168:G168"/>
    <mergeCell ref="H168:J168"/>
    <mergeCell ref="K168:L168"/>
    <mergeCell ref="M168:O168"/>
    <mergeCell ref="P168:Q168"/>
    <mergeCell ref="R168:S168"/>
    <mergeCell ref="T168:U168"/>
    <mergeCell ref="V168:W168"/>
    <mergeCell ref="F169:G169"/>
    <mergeCell ref="H169:J169"/>
    <mergeCell ref="K169:L169"/>
    <mergeCell ref="B41:D41"/>
    <mergeCell ref="B87:D87"/>
    <mergeCell ref="I90:K90"/>
    <mergeCell ref="L90:M90"/>
    <mergeCell ref="N90:P90"/>
    <mergeCell ref="Q90:R90"/>
    <mergeCell ref="S90:T90"/>
    <mergeCell ref="N141:P141"/>
    <mergeCell ref="N142:P142"/>
    <mergeCell ref="N144:P144"/>
    <mergeCell ref="N145:P145"/>
    <mergeCell ref="N41:P41"/>
    <mergeCell ref="Q41:R41"/>
    <mergeCell ref="S41:T41"/>
    <mergeCell ref="U41:V41"/>
    <mergeCell ref="W41:X41"/>
    <mergeCell ref="X168:AA168"/>
    <mergeCell ref="N146:P146"/>
    <mergeCell ref="AC90:AD90"/>
    <mergeCell ref="AE90:AF90"/>
    <mergeCell ref="AG90:AI90"/>
    <mergeCell ref="AJ90:AK90"/>
    <mergeCell ref="AE86:AF86"/>
    <mergeCell ref="AE87:AF87"/>
    <mergeCell ref="L141:M141"/>
    <mergeCell ref="AE142:AF142"/>
    <mergeCell ref="AE144:AF144"/>
    <mergeCell ref="T171:U171"/>
    <mergeCell ref="T172:U172"/>
    <mergeCell ref="W40:X40"/>
    <mergeCell ref="Y40:AB40"/>
    <mergeCell ref="AC40:AD40"/>
    <mergeCell ref="AE40:AF40"/>
    <mergeCell ref="AG40:AI40"/>
    <mergeCell ref="V172:W172"/>
    <mergeCell ref="X171:AA171"/>
    <mergeCell ref="X172:AA172"/>
    <mergeCell ref="AC41:AD41"/>
    <mergeCell ref="AD171:AE171"/>
    <mergeCell ref="AD172:AE172"/>
    <mergeCell ref="Y146:AB146"/>
    <mergeCell ref="AC141:AD141"/>
    <mergeCell ref="AC142:AD142"/>
    <mergeCell ref="AC144:AD144"/>
    <mergeCell ref="AC145:AD145"/>
    <mergeCell ref="AC146:AD146"/>
    <mergeCell ref="AE141:AF141"/>
    <mergeCell ref="AE145:AF145"/>
    <mergeCell ref="AE146:AF146"/>
    <mergeCell ref="M174:O174"/>
    <mergeCell ref="M175:O175"/>
    <mergeCell ref="AB172:AC172"/>
    <mergeCell ref="G144:H144"/>
    <mergeCell ref="G145:H145"/>
    <mergeCell ref="G146:H146"/>
    <mergeCell ref="L144:M144"/>
    <mergeCell ref="K171:L171"/>
    <mergeCell ref="AO146:AP146"/>
    <mergeCell ref="AP215:AQ215"/>
    <mergeCell ref="AP213:AQ213"/>
    <mergeCell ref="A208:AO208"/>
    <mergeCell ref="AP208:AQ208"/>
    <mergeCell ref="B209:C209"/>
    <mergeCell ref="D209:E209"/>
    <mergeCell ref="AF171:AH171"/>
    <mergeCell ref="AI171:AJ171"/>
    <mergeCell ref="AF172:AH172"/>
    <mergeCell ref="AI172:AJ172"/>
    <mergeCell ref="AF174:AH174"/>
    <mergeCell ref="AI174:AJ174"/>
    <mergeCell ref="AF175:AG175"/>
    <mergeCell ref="AH175:AJ175"/>
    <mergeCell ref="A215:AO215"/>
    <mergeCell ref="F213:G213"/>
    <mergeCell ref="H213:J213"/>
    <mergeCell ref="S146:T146"/>
    <mergeCell ref="A187:AO187"/>
    <mergeCell ref="F184:G184"/>
    <mergeCell ref="B213:C213"/>
    <mergeCell ref="B212:D212"/>
    <mergeCell ref="F212:G212"/>
    <mergeCell ref="Q146:R146"/>
    <mergeCell ref="M253:O253"/>
    <mergeCell ref="W141:X141"/>
    <mergeCell ref="Y144:AB144"/>
    <mergeCell ref="Y145:AB145"/>
    <mergeCell ref="W142:X142"/>
    <mergeCell ref="A279:E279"/>
    <mergeCell ref="F279:G279"/>
    <mergeCell ref="H279:J279"/>
    <mergeCell ref="K279:L279"/>
    <mergeCell ref="M279:O279"/>
    <mergeCell ref="P279:Q279"/>
    <mergeCell ref="R279:S279"/>
    <mergeCell ref="Q144:R144"/>
    <mergeCell ref="Q145:R145"/>
    <mergeCell ref="B274:C274"/>
    <mergeCell ref="P274:Q274"/>
    <mergeCell ref="R274:S274"/>
    <mergeCell ref="F174:G174"/>
    <mergeCell ref="F175:G175"/>
    <mergeCell ref="H171:J171"/>
    <mergeCell ref="H172:J172"/>
    <mergeCell ref="R171:S171"/>
    <mergeCell ref="B248:C248"/>
    <mergeCell ref="F248:G248"/>
    <mergeCell ref="I141:K141"/>
    <mergeCell ref="I142:K142"/>
    <mergeCell ref="Y141:AB141"/>
    <mergeCell ref="B211:C211"/>
    <mergeCell ref="B146:C146"/>
    <mergeCell ref="A168:E168"/>
    <mergeCell ref="A169:E169"/>
    <mergeCell ref="B210:C210"/>
    <mergeCell ref="D210:E210"/>
    <mergeCell ref="F210:G210"/>
    <mergeCell ref="H210:J210"/>
    <mergeCell ref="K210:L210"/>
    <mergeCell ref="M210:O210"/>
    <mergeCell ref="R213:S213"/>
    <mergeCell ref="T213:U213"/>
    <mergeCell ref="V213:W213"/>
    <mergeCell ref="X213:AA213"/>
    <mergeCell ref="AB213:AC213"/>
    <mergeCell ref="M212:O212"/>
    <mergeCell ref="P212:Q212"/>
    <mergeCell ref="R212:S212"/>
    <mergeCell ref="T212:U212"/>
    <mergeCell ref="V212:W212"/>
    <mergeCell ref="X212:AA212"/>
    <mergeCell ref="AB212:AC212"/>
    <mergeCell ref="H212:J212"/>
    <mergeCell ref="F256:G256"/>
    <mergeCell ref="F257:G257"/>
    <mergeCell ref="F259:G259"/>
    <mergeCell ref="F260:G260"/>
    <mergeCell ref="F261:G261"/>
    <mergeCell ref="H256:J256"/>
    <mergeCell ref="I144:K144"/>
    <mergeCell ref="I145:K145"/>
    <mergeCell ref="L145:M145"/>
    <mergeCell ref="L146:M146"/>
    <mergeCell ref="AB175:AC175"/>
    <mergeCell ref="AN171:AO171"/>
    <mergeCell ref="AN172:AO172"/>
    <mergeCell ref="AB174:AC174"/>
    <mergeCell ref="U144:V144"/>
    <mergeCell ref="U145:V145"/>
    <mergeCell ref="U146:V146"/>
    <mergeCell ref="AF168:AG168"/>
    <mergeCell ref="AH168:AJ168"/>
    <mergeCell ref="AN168:AO168"/>
    <mergeCell ref="AN227:AO227"/>
    <mergeCell ref="AF228:AH228"/>
    <mergeCell ref="AI228:AJ228"/>
    <mergeCell ref="AN228:AO228"/>
    <mergeCell ref="AD213:AE213"/>
    <mergeCell ref="AF213:AG213"/>
    <mergeCell ref="K212:L212"/>
    <mergeCell ref="W145:X145"/>
    <mergeCell ref="W146:X146"/>
    <mergeCell ref="C170:AO170"/>
    <mergeCell ref="B174:C174"/>
    <mergeCell ref="B175:C175"/>
    <mergeCell ref="AC262:AJ262"/>
    <mergeCell ref="AD253:AE253"/>
    <mergeCell ref="AD269:AE269"/>
    <mergeCell ref="AF269:AG269"/>
    <mergeCell ref="AH269:AJ269"/>
    <mergeCell ref="AF267:AG267"/>
    <mergeCell ref="AH267:AJ267"/>
    <mergeCell ref="P251:Q251"/>
    <mergeCell ref="R251:S251"/>
    <mergeCell ref="T251:U251"/>
    <mergeCell ref="V251:W251"/>
    <mergeCell ref="X251:AA251"/>
    <mergeCell ref="AB251:AC251"/>
    <mergeCell ref="P253:Q253"/>
    <mergeCell ref="R253:S253"/>
    <mergeCell ref="T253:U253"/>
    <mergeCell ref="V253:W253"/>
    <mergeCell ref="X253:AA253"/>
    <mergeCell ref="AB253:AC253"/>
    <mergeCell ref="P256:Q256"/>
    <mergeCell ref="P257:Q257"/>
    <mergeCell ref="T256:U256"/>
    <mergeCell ref="T257:U257"/>
    <mergeCell ref="T259:U259"/>
    <mergeCell ref="T260:U260"/>
    <mergeCell ref="T261:U261"/>
    <mergeCell ref="A255:AO255"/>
    <mergeCell ref="B259:C259"/>
    <mergeCell ref="B260:C260"/>
    <mergeCell ref="B261:C261"/>
    <mergeCell ref="B256:D256"/>
    <mergeCell ref="B257:D257"/>
    <mergeCell ref="P276:Q276"/>
    <mergeCell ref="R276:S276"/>
    <mergeCell ref="T276:U276"/>
    <mergeCell ref="V276:W276"/>
    <mergeCell ref="X276:AA276"/>
    <mergeCell ref="AB276:AC276"/>
    <mergeCell ref="AD276:AE276"/>
    <mergeCell ref="AF276:AG276"/>
    <mergeCell ref="R269:S269"/>
    <mergeCell ref="P277:Q277"/>
    <mergeCell ref="R277:S277"/>
    <mergeCell ref="T277:U277"/>
    <mergeCell ref="V277:W277"/>
    <mergeCell ref="T269:U269"/>
    <mergeCell ref="V269:W269"/>
    <mergeCell ref="X269:AA269"/>
    <mergeCell ref="AB269:AC269"/>
    <mergeCell ref="AN279:AO279"/>
    <mergeCell ref="F278:G278"/>
    <mergeCell ref="H278:J278"/>
    <mergeCell ref="K278:L278"/>
    <mergeCell ref="M278:O278"/>
    <mergeCell ref="P278:Q278"/>
    <mergeCell ref="R278:S278"/>
    <mergeCell ref="T278:U278"/>
    <mergeCell ref="V278:W278"/>
    <mergeCell ref="X278:AA278"/>
    <mergeCell ref="B278:C278"/>
    <mergeCell ref="D278:E278"/>
    <mergeCell ref="AB278:AC278"/>
    <mergeCell ref="AD278:AE278"/>
    <mergeCell ref="AF278:AG278"/>
    <mergeCell ref="AH278:AJ278"/>
    <mergeCell ref="AN278:AO278"/>
    <mergeCell ref="S141:T141"/>
    <mergeCell ref="S142:T142"/>
    <mergeCell ref="R270:S270"/>
    <mergeCell ref="AH280:AJ280"/>
    <mergeCell ref="AN280:AO280"/>
    <mergeCell ref="AP280:AQ280"/>
    <mergeCell ref="Y89:AB89"/>
    <mergeCell ref="Y124:AB124"/>
    <mergeCell ref="AC124:AD124"/>
    <mergeCell ref="AO134:AP134"/>
    <mergeCell ref="AO139:AP139"/>
    <mergeCell ref="AO137:AP137"/>
    <mergeCell ref="AO136:AP136"/>
    <mergeCell ref="W144:X144"/>
    <mergeCell ref="AO135:AP135"/>
    <mergeCell ref="W90:X90"/>
    <mergeCell ref="Y90:AB90"/>
    <mergeCell ref="AP279:AQ279"/>
    <mergeCell ref="AJ136:AK136"/>
    <mergeCell ref="AO90:AP90"/>
    <mergeCell ref="AP278:AQ278"/>
    <mergeCell ref="AO129:AP129"/>
    <mergeCell ref="AO128:AP128"/>
    <mergeCell ref="AO125:AP125"/>
    <mergeCell ref="U90:V90"/>
    <mergeCell ref="A266:AO266"/>
    <mergeCell ref="AP266:AQ266"/>
    <mergeCell ref="B267:C267"/>
    <mergeCell ref="D267:E267"/>
    <mergeCell ref="F267:G267"/>
    <mergeCell ref="H267:J267"/>
    <mergeCell ref="K267:L267"/>
    <mergeCell ref="B131:C131"/>
    <mergeCell ref="E132:F132"/>
    <mergeCell ref="G132:H132"/>
    <mergeCell ref="I132:K132"/>
    <mergeCell ref="L132:M132"/>
    <mergeCell ref="N132:P132"/>
    <mergeCell ref="Q132:R132"/>
    <mergeCell ref="S132:T132"/>
    <mergeCell ref="U132:V132"/>
    <mergeCell ref="W132:X132"/>
    <mergeCell ref="Y132:AB132"/>
    <mergeCell ref="AC132:AD132"/>
    <mergeCell ref="AE132:AF132"/>
    <mergeCell ref="AG132:AI132"/>
    <mergeCell ref="AO132:AP132"/>
    <mergeCell ref="AO131:AP131"/>
    <mergeCell ref="B133:D133"/>
    <mergeCell ref="AO133:AP133"/>
    <mergeCell ref="E131:F131"/>
    <mergeCell ref="G131:H131"/>
    <mergeCell ref="I131:K131"/>
    <mergeCell ref="L131:M131"/>
    <mergeCell ref="N131:P131"/>
    <mergeCell ref="Q131:R131"/>
    <mergeCell ref="S131:T131"/>
    <mergeCell ref="U131:V131"/>
    <mergeCell ref="W131:X131"/>
    <mergeCell ref="Y131:AB131"/>
    <mergeCell ref="AC131:AD131"/>
    <mergeCell ref="AE131:AF131"/>
    <mergeCell ref="AG131:AI131"/>
    <mergeCell ref="AJ131:AK131"/>
    <mergeCell ref="W138:X138"/>
    <mergeCell ref="Y138:AB138"/>
    <mergeCell ref="AC138:AD138"/>
    <mergeCell ref="AE138:AF138"/>
    <mergeCell ref="AG138:AI138"/>
    <mergeCell ref="A136:F136"/>
    <mergeCell ref="G136:H136"/>
    <mergeCell ref="I136:K136"/>
    <mergeCell ref="L136:M136"/>
    <mergeCell ref="N136:P136"/>
    <mergeCell ref="Q136:R136"/>
    <mergeCell ref="S136:T136"/>
    <mergeCell ref="U136:V136"/>
    <mergeCell ref="W136:X136"/>
    <mergeCell ref="Y136:AB136"/>
    <mergeCell ref="AC136:AD136"/>
    <mergeCell ref="AE136:AF136"/>
    <mergeCell ref="AG136:AI136"/>
    <mergeCell ref="Q137:R137"/>
    <mergeCell ref="S137:T137"/>
    <mergeCell ref="U137:V137"/>
    <mergeCell ref="W137:X137"/>
    <mergeCell ref="Y137:AB137"/>
    <mergeCell ref="AC137:AD137"/>
    <mergeCell ref="Y126:AB126"/>
    <mergeCell ref="AC126:AD126"/>
    <mergeCell ref="AE126:AF126"/>
    <mergeCell ref="AG126:AI126"/>
    <mergeCell ref="AJ126:AK126"/>
    <mergeCell ref="AO126:AP126"/>
    <mergeCell ref="I89:K89"/>
    <mergeCell ref="L89:M89"/>
    <mergeCell ref="B129:D129"/>
    <mergeCell ref="E129:F129"/>
    <mergeCell ref="G129:H129"/>
    <mergeCell ref="I129:K129"/>
    <mergeCell ref="L129:M129"/>
    <mergeCell ref="N129:P129"/>
    <mergeCell ref="Q129:R129"/>
    <mergeCell ref="S129:T129"/>
    <mergeCell ref="U129:V129"/>
    <mergeCell ref="W129:X129"/>
    <mergeCell ref="Y129:AB129"/>
    <mergeCell ref="AC129:AD129"/>
    <mergeCell ref="B102:D102"/>
    <mergeCell ref="AE129:AF129"/>
    <mergeCell ref="AG129:AI129"/>
    <mergeCell ref="G89:H89"/>
    <mergeCell ref="Q108:R108"/>
    <mergeCell ref="S108:T108"/>
    <mergeCell ref="U108:V108"/>
    <mergeCell ref="B98:D98"/>
    <mergeCell ref="E98:F98"/>
    <mergeCell ref="B120:D120"/>
    <mergeCell ref="E120:F120"/>
    <mergeCell ref="G120:H120"/>
    <mergeCell ref="I120:K120"/>
    <mergeCell ref="AG87:AI87"/>
    <mergeCell ref="AG89:AI89"/>
    <mergeCell ref="AJ86:AK86"/>
    <mergeCell ref="AJ87:AK87"/>
    <mergeCell ref="AJ89:AK89"/>
    <mergeCell ref="AO86:AP86"/>
    <mergeCell ref="AO87:AP87"/>
    <mergeCell ref="AO89:AP89"/>
    <mergeCell ref="N89:P89"/>
    <mergeCell ref="N86:P86"/>
    <mergeCell ref="N87:P87"/>
    <mergeCell ref="S89:T89"/>
    <mergeCell ref="U86:V86"/>
    <mergeCell ref="U87:V87"/>
    <mergeCell ref="S86:T86"/>
    <mergeCell ref="S87:T87"/>
    <mergeCell ref="U89:V89"/>
    <mergeCell ref="AE89:AF89"/>
    <mergeCell ref="A89:F89"/>
    <mergeCell ref="A90:F90"/>
    <mergeCell ref="AC89:AD89"/>
    <mergeCell ref="S126:T126"/>
    <mergeCell ref="U126:V126"/>
    <mergeCell ref="W126:X126"/>
    <mergeCell ref="B124:D124"/>
    <mergeCell ref="E124:F124"/>
    <mergeCell ref="G124:H124"/>
    <mergeCell ref="I124:K124"/>
    <mergeCell ref="L124:M124"/>
    <mergeCell ref="N124:P124"/>
    <mergeCell ref="Q124:R124"/>
    <mergeCell ref="B122:D122"/>
    <mergeCell ref="E122:F122"/>
    <mergeCell ref="G122:H122"/>
    <mergeCell ref="I122:K122"/>
    <mergeCell ref="L122:M122"/>
    <mergeCell ref="N122:P122"/>
    <mergeCell ref="Q122:R122"/>
    <mergeCell ref="S122:T122"/>
    <mergeCell ref="U122:V122"/>
    <mergeCell ref="W122:X122"/>
    <mergeCell ref="Q60:R60"/>
    <mergeCell ref="Q61:R61"/>
    <mergeCell ref="Q63:R63"/>
    <mergeCell ref="Q64:R64"/>
    <mergeCell ref="Y64:AB64"/>
    <mergeCell ref="S74:T74"/>
    <mergeCell ref="U74:V74"/>
    <mergeCell ref="W74:X74"/>
    <mergeCell ref="G98:H98"/>
    <mergeCell ref="I98:K98"/>
    <mergeCell ref="L98:M98"/>
    <mergeCell ref="N98:P98"/>
    <mergeCell ref="Q98:R98"/>
    <mergeCell ref="S98:T98"/>
    <mergeCell ref="U98:V98"/>
    <mergeCell ref="W98:X98"/>
    <mergeCell ref="Y98:AB98"/>
    <mergeCell ref="A91:M91"/>
    <mergeCell ref="N91:Z91"/>
    <mergeCell ref="AA91:AM91"/>
    <mergeCell ref="G82:H82"/>
    <mergeCell ref="I82:K82"/>
    <mergeCell ref="L82:M82"/>
    <mergeCell ref="N82:P82"/>
    <mergeCell ref="Q82:R82"/>
    <mergeCell ref="S82:T82"/>
    <mergeCell ref="U82:V82"/>
    <mergeCell ref="W82:X82"/>
    <mergeCell ref="Y82:AB82"/>
    <mergeCell ref="AC82:AD82"/>
    <mergeCell ref="A27:F27"/>
    <mergeCell ref="B33:C33"/>
    <mergeCell ref="W28:X28"/>
    <mergeCell ref="W31:X31"/>
    <mergeCell ref="W32:X32"/>
    <mergeCell ref="W33:X33"/>
    <mergeCell ref="U64:V64"/>
    <mergeCell ref="W60:X60"/>
    <mergeCell ref="W61:X61"/>
    <mergeCell ref="W63:X63"/>
    <mergeCell ref="W64:X64"/>
    <mergeCell ref="B60:D60"/>
    <mergeCell ref="B61:D61"/>
    <mergeCell ref="L84:M84"/>
    <mergeCell ref="N84:P84"/>
    <mergeCell ref="Q84:R84"/>
    <mergeCell ref="S84:T84"/>
    <mergeCell ref="B80:D80"/>
    <mergeCell ref="N32:P32"/>
    <mergeCell ref="I74:K74"/>
    <mergeCell ref="L74:M74"/>
    <mergeCell ref="N74:P74"/>
    <mergeCell ref="Q74:R74"/>
    <mergeCell ref="N61:P61"/>
    <mergeCell ref="I70:K70"/>
    <mergeCell ref="L70:M70"/>
    <mergeCell ref="N70:P70"/>
    <mergeCell ref="Q70:R70"/>
    <mergeCell ref="S70:T70"/>
    <mergeCell ref="U70:V70"/>
    <mergeCell ref="W70:X70"/>
    <mergeCell ref="G41:H41"/>
    <mergeCell ref="AG60:AI60"/>
    <mergeCell ref="AG61:AI61"/>
    <mergeCell ref="AG63:AI63"/>
    <mergeCell ref="AC31:AD31"/>
    <mergeCell ref="AC32:AD32"/>
    <mergeCell ref="AC33:AD33"/>
    <mergeCell ref="AJ60:AK60"/>
    <mergeCell ref="AJ61:AK61"/>
    <mergeCell ref="AJ63:AK63"/>
    <mergeCell ref="S63:T63"/>
    <mergeCell ref="S64:T64"/>
    <mergeCell ref="U60:V60"/>
    <mergeCell ref="U61:V61"/>
    <mergeCell ref="AG86:AI86"/>
    <mergeCell ref="Y80:AB80"/>
    <mergeCell ref="Y76:AB76"/>
    <mergeCell ref="Y70:AB70"/>
    <mergeCell ref="Y60:AB60"/>
    <mergeCell ref="Y61:AB61"/>
    <mergeCell ref="Y63:AB63"/>
    <mergeCell ref="Y41:AB41"/>
    <mergeCell ref="S60:T60"/>
    <mergeCell ref="S61:T61"/>
    <mergeCell ref="AE61:AF61"/>
    <mergeCell ref="AC60:AD60"/>
    <mergeCell ref="AC61:AD61"/>
    <mergeCell ref="U63:V63"/>
    <mergeCell ref="AE60:AF60"/>
    <mergeCell ref="AO28:AP28"/>
    <mergeCell ref="AO31:AP31"/>
    <mergeCell ref="AO32:AP32"/>
    <mergeCell ref="AO33:AP33"/>
    <mergeCell ref="AE28:AF28"/>
    <mergeCell ref="AE31:AF31"/>
    <mergeCell ref="AE32:AF32"/>
    <mergeCell ref="AE33:AF33"/>
    <mergeCell ref="AG28:AI28"/>
    <mergeCell ref="AG31:AI31"/>
    <mergeCell ref="AG32:AI32"/>
    <mergeCell ref="AG33:AI33"/>
    <mergeCell ref="AJ28:AK28"/>
    <mergeCell ref="AJ31:AK31"/>
    <mergeCell ref="AJ32:AK32"/>
    <mergeCell ref="AJ33:AK33"/>
    <mergeCell ref="AC28:AD28"/>
    <mergeCell ref="Q28:R28"/>
    <mergeCell ref="Q31:R31"/>
    <mergeCell ref="Q32:R32"/>
    <mergeCell ref="Q33:R33"/>
    <mergeCell ref="S28:T28"/>
    <mergeCell ref="S31:T31"/>
    <mergeCell ref="S32:T32"/>
    <mergeCell ref="S33:T33"/>
    <mergeCell ref="U28:V28"/>
    <mergeCell ref="U31:V31"/>
    <mergeCell ref="U32:V32"/>
    <mergeCell ref="U33:V33"/>
    <mergeCell ref="Y28:AB28"/>
    <mergeCell ref="Y31:AB31"/>
    <mergeCell ref="Y32:AB32"/>
    <mergeCell ref="Q29:R29"/>
    <mergeCell ref="S29:T29"/>
    <mergeCell ref="U29:V29"/>
    <mergeCell ref="W29:X29"/>
    <mergeCell ref="AC63:AD63"/>
    <mergeCell ref="AC64:AD64"/>
    <mergeCell ref="A84:F84"/>
    <mergeCell ref="G84:H84"/>
    <mergeCell ref="I84:K84"/>
    <mergeCell ref="Y74:AB74"/>
    <mergeCell ref="Y84:AB84"/>
    <mergeCell ref="A110:F110"/>
    <mergeCell ref="G110:H110"/>
    <mergeCell ref="I110:K110"/>
    <mergeCell ref="L110:M110"/>
    <mergeCell ref="A263:A264"/>
    <mergeCell ref="B263:C264"/>
    <mergeCell ref="D263:E264"/>
    <mergeCell ref="F263:L263"/>
    <mergeCell ref="M263:O264"/>
    <mergeCell ref="P263:AA263"/>
    <mergeCell ref="AB263:AO263"/>
    <mergeCell ref="A253:E253"/>
    <mergeCell ref="F253:G253"/>
    <mergeCell ref="H253:J253"/>
    <mergeCell ref="K253:L253"/>
    <mergeCell ref="AE63:AF63"/>
    <mergeCell ref="AE64:AF64"/>
    <mergeCell ref="AO84:AP84"/>
    <mergeCell ref="I86:K86"/>
    <mergeCell ref="I87:K87"/>
    <mergeCell ref="G126:H126"/>
    <mergeCell ref="I126:K126"/>
    <mergeCell ref="L126:M126"/>
    <mergeCell ref="N110:P110"/>
    <mergeCell ref="Q110:R110"/>
    <mergeCell ref="AG64:AI64"/>
    <mergeCell ref="A272:AO272"/>
    <mergeCell ref="AJ64:AK64"/>
    <mergeCell ref="AC84:AD84"/>
    <mergeCell ref="AE84:AF84"/>
    <mergeCell ref="AG84:AI84"/>
    <mergeCell ref="AJ84:AK84"/>
    <mergeCell ref="G80:H80"/>
    <mergeCell ref="AN275:AO275"/>
    <mergeCell ref="M274:O274"/>
    <mergeCell ref="T270:U270"/>
    <mergeCell ref="V270:W270"/>
    <mergeCell ref="X270:AA270"/>
    <mergeCell ref="AB270:AC270"/>
    <mergeCell ref="AD270:AE270"/>
    <mergeCell ref="AF270:AG270"/>
    <mergeCell ref="AH270:AJ270"/>
    <mergeCell ref="AN269:AO269"/>
    <mergeCell ref="A262:B262"/>
    <mergeCell ref="C262:AB262"/>
    <mergeCell ref="AN267:AO267"/>
    <mergeCell ref="M267:O267"/>
    <mergeCell ref="P267:Q267"/>
    <mergeCell ref="R267:S267"/>
    <mergeCell ref="T267:U267"/>
    <mergeCell ref="V267:W267"/>
    <mergeCell ref="X267:AA267"/>
    <mergeCell ref="AB267:AC267"/>
    <mergeCell ref="AD267:AE267"/>
    <mergeCell ref="A74:F74"/>
    <mergeCell ref="G74:H74"/>
    <mergeCell ref="S110:T110"/>
    <mergeCell ref="AP277:AQ277"/>
    <mergeCell ref="B276:C276"/>
    <mergeCell ref="D276:E276"/>
    <mergeCell ref="F276:G276"/>
    <mergeCell ref="H276:J276"/>
    <mergeCell ref="K276:L276"/>
    <mergeCell ref="M276:O276"/>
    <mergeCell ref="AO64:AP64"/>
    <mergeCell ref="AH276:AJ276"/>
    <mergeCell ref="AN276:AO276"/>
    <mergeCell ref="AP276:AQ276"/>
    <mergeCell ref="B277:C277"/>
    <mergeCell ref="D277:E277"/>
    <mergeCell ref="F277:G277"/>
    <mergeCell ref="H277:J277"/>
    <mergeCell ref="K277:L277"/>
    <mergeCell ref="M277:O277"/>
    <mergeCell ref="B275:C275"/>
    <mergeCell ref="D275:E275"/>
    <mergeCell ref="F275:G275"/>
    <mergeCell ref="H275:J275"/>
    <mergeCell ref="K275:L275"/>
    <mergeCell ref="M275:O275"/>
    <mergeCell ref="P275:Q275"/>
    <mergeCell ref="R275:S275"/>
    <mergeCell ref="T275:U275"/>
    <mergeCell ref="V275:W275"/>
    <mergeCell ref="X275:AA275"/>
    <mergeCell ref="AB275:AC275"/>
    <mergeCell ref="AD275:AE275"/>
    <mergeCell ref="AF275:AG275"/>
    <mergeCell ref="AH275:AJ275"/>
    <mergeCell ref="AP275:AQ275"/>
    <mergeCell ref="T274:U274"/>
    <mergeCell ref="V274:W274"/>
    <mergeCell ref="X274:AA274"/>
    <mergeCell ref="AB274:AC274"/>
    <mergeCell ref="AD274:AE274"/>
    <mergeCell ref="AF274:AG274"/>
    <mergeCell ref="AH274:AJ274"/>
    <mergeCell ref="AN274:AO274"/>
    <mergeCell ref="AP274:AQ274"/>
    <mergeCell ref="AP272:AQ272"/>
    <mergeCell ref="B273:C273"/>
    <mergeCell ref="D273:E273"/>
    <mergeCell ref="F273:G273"/>
    <mergeCell ref="H273:J273"/>
    <mergeCell ref="K273:L273"/>
    <mergeCell ref="M273:O273"/>
    <mergeCell ref="P273:Q273"/>
    <mergeCell ref="R273:S273"/>
    <mergeCell ref="T273:U273"/>
    <mergeCell ref="V273:W273"/>
    <mergeCell ref="X273:AA273"/>
    <mergeCell ref="AB273:AC273"/>
    <mergeCell ref="AD273:AE273"/>
    <mergeCell ref="AF273:AG273"/>
    <mergeCell ref="AH273:AJ273"/>
    <mergeCell ref="AN273:AO273"/>
    <mergeCell ref="AP273:AQ273"/>
    <mergeCell ref="D274:E274"/>
    <mergeCell ref="F274:G274"/>
    <mergeCell ref="H274:J274"/>
    <mergeCell ref="K274:L274"/>
    <mergeCell ref="AP270:AQ270"/>
    <mergeCell ref="A271:E271"/>
    <mergeCell ref="F271:G271"/>
    <mergeCell ref="H271:J271"/>
    <mergeCell ref="K271:L271"/>
    <mergeCell ref="M271:O271"/>
    <mergeCell ref="P271:Q271"/>
    <mergeCell ref="R271:S271"/>
    <mergeCell ref="T271:U271"/>
    <mergeCell ref="V271:W271"/>
    <mergeCell ref="X271:AA271"/>
    <mergeCell ref="AB271:AC271"/>
    <mergeCell ref="AD271:AE271"/>
    <mergeCell ref="AF271:AG271"/>
    <mergeCell ref="AH271:AJ271"/>
    <mergeCell ref="AN271:AO271"/>
    <mergeCell ref="AP271:AQ271"/>
    <mergeCell ref="B270:C270"/>
    <mergeCell ref="D270:E270"/>
    <mergeCell ref="F270:G270"/>
    <mergeCell ref="H270:J270"/>
    <mergeCell ref="K270:L270"/>
    <mergeCell ref="M270:O270"/>
    <mergeCell ref="P270:Q270"/>
    <mergeCell ref="AP269:AQ269"/>
    <mergeCell ref="B268:C268"/>
    <mergeCell ref="D268:E268"/>
    <mergeCell ref="F268:G268"/>
    <mergeCell ref="H268:J268"/>
    <mergeCell ref="K268:L268"/>
    <mergeCell ref="M268:O268"/>
    <mergeCell ref="P268:Q268"/>
    <mergeCell ref="R268:S268"/>
    <mergeCell ref="T268:U268"/>
    <mergeCell ref="V268:W268"/>
    <mergeCell ref="X268:AA268"/>
    <mergeCell ref="AB268:AC268"/>
    <mergeCell ref="AD268:AE268"/>
    <mergeCell ref="AF268:AG268"/>
    <mergeCell ref="AH268:AJ268"/>
    <mergeCell ref="AN268:AO268"/>
    <mergeCell ref="AP268:AQ268"/>
    <mergeCell ref="B269:C269"/>
    <mergeCell ref="D269:E269"/>
    <mergeCell ref="F269:G269"/>
    <mergeCell ref="H269:J269"/>
    <mergeCell ref="M269:O269"/>
    <mergeCell ref="P269:Q269"/>
    <mergeCell ref="K269:L269"/>
    <mergeCell ref="AP267:AQ267"/>
    <mergeCell ref="B265:C265"/>
    <mergeCell ref="D265:E265"/>
    <mergeCell ref="F265:G265"/>
    <mergeCell ref="H265:J265"/>
    <mergeCell ref="K265:L265"/>
    <mergeCell ref="M265:O265"/>
    <mergeCell ref="P265:Q265"/>
    <mergeCell ref="R265:S265"/>
    <mergeCell ref="T265:U265"/>
    <mergeCell ref="V265:W265"/>
    <mergeCell ref="X265:AA265"/>
    <mergeCell ref="AB265:AC265"/>
    <mergeCell ref="AD265:AE265"/>
    <mergeCell ref="AF265:AG265"/>
    <mergeCell ref="AH265:AJ265"/>
    <mergeCell ref="AN265:AO265"/>
    <mergeCell ref="AP265:AQ265"/>
    <mergeCell ref="AP263:AQ263"/>
    <mergeCell ref="F264:G264"/>
    <mergeCell ref="H264:J264"/>
    <mergeCell ref="K264:L264"/>
    <mergeCell ref="P264:Q264"/>
    <mergeCell ref="R264:S264"/>
    <mergeCell ref="T264:U264"/>
    <mergeCell ref="V264:W264"/>
    <mergeCell ref="X264:AA264"/>
    <mergeCell ref="AB264:AC264"/>
    <mergeCell ref="AD264:AE264"/>
    <mergeCell ref="AF264:AG264"/>
    <mergeCell ref="AH264:AJ264"/>
    <mergeCell ref="AN264:AO264"/>
    <mergeCell ref="AP264:AQ264"/>
    <mergeCell ref="AP253:AQ253"/>
    <mergeCell ref="A254:E254"/>
    <mergeCell ref="F254:G254"/>
    <mergeCell ref="H254:J254"/>
    <mergeCell ref="K254:L254"/>
    <mergeCell ref="M254:O254"/>
    <mergeCell ref="P254:Q254"/>
    <mergeCell ref="R254:S254"/>
    <mergeCell ref="T254:U254"/>
    <mergeCell ref="V254:W254"/>
    <mergeCell ref="X254:AA254"/>
    <mergeCell ref="AB254:AC254"/>
    <mergeCell ref="AD254:AE254"/>
    <mergeCell ref="AF254:AG254"/>
    <mergeCell ref="AH254:AJ254"/>
    <mergeCell ref="AN254:AO254"/>
    <mergeCell ref="AP254:AQ254"/>
    <mergeCell ref="AP251:AQ251"/>
    <mergeCell ref="A252:E252"/>
    <mergeCell ref="F252:G252"/>
    <mergeCell ref="H252:J252"/>
    <mergeCell ref="K252:L252"/>
    <mergeCell ref="M252:O252"/>
    <mergeCell ref="P252:Q252"/>
    <mergeCell ref="R252:S252"/>
    <mergeCell ref="T252:U252"/>
    <mergeCell ref="V252:W252"/>
    <mergeCell ref="X252:AA252"/>
    <mergeCell ref="AB252:AC252"/>
    <mergeCell ref="AD252:AE252"/>
    <mergeCell ref="AF252:AG252"/>
    <mergeCell ref="AH252:AJ252"/>
    <mergeCell ref="AN252:AO252"/>
    <mergeCell ref="AP252:AQ252"/>
    <mergeCell ref="A251:E251"/>
    <mergeCell ref="F251:G251"/>
    <mergeCell ref="H251:J251"/>
    <mergeCell ref="K251:L251"/>
    <mergeCell ref="M251:O251"/>
    <mergeCell ref="AP250:AQ250"/>
    <mergeCell ref="B249:C249"/>
    <mergeCell ref="D249:E249"/>
    <mergeCell ref="F249:G249"/>
    <mergeCell ref="H249:J249"/>
    <mergeCell ref="K249:L249"/>
    <mergeCell ref="M249:O249"/>
    <mergeCell ref="P249:Q249"/>
    <mergeCell ref="R249:S249"/>
    <mergeCell ref="T249:U249"/>
    <mergeCell ref="V249:W249"/>
    <mergeCell ref="X249:AA249"/>
    <mergeCell ref="AB249:AC249"/>
    <mergeCell ref="AD249:AE249"/>
    <mergeCell ref="AF249:AG249"/>
    <mergeCell ref="AH249:AJ249"/>
    <mergeCell ref="AN249:AO249"/>
    <mergeCell ref="AP249:AQ249"/>
    <mergeCell ref="B250:C250"/>
    <mergeCell ref="D250:E250"/>
    <mergeCell ref="F250:G250"/>
    <mergeCell ref="H250:J250"/>
    <mergeCell ref="K250:L250"/>
    <mergeCell ref="M250:O250"/>
    <mergeCell ref="P250:Q250"/>
    <mergeCell ref="AD250:AE250"/>
    <mergeCell ref="AF250:AG250"/>
    <mergeCell ref="AH250:AJ250"/>
    <mergeCell ref="AP247:AQ247"/>
    <mergeCell ref="B246:C246"/>
    <mergeCell ref="D246:E246"/>
    <mergeCell ref="F246:G246"/>
    <mergeCell ref="H246:J246"/>
    <mergeCell ref="K246:L246"/>
    <mergeCell ref="M246:O246"/>
    <mergeCell ref="P246:Q246"/>
    <mergeCell ref="R246:S246"/>
    <mergeCell ref="T246:U246"/>
    <mergeCell ref="V246:W246"/>
    <mergeCell ref="X246:AA246"/>
    <mergeCell ref="AB246:AC246"/>
    <mergeCell ref="AD246:AE246"/>
    <mergeCell ref="AF246:AG246"/>
    <mergeCell ref="AH246:AJ246"/>
    <mergeCell ref="AN246:AO246"/>
    <mergeCell ref="AP246:AQ246"/>
    <mergeCell ref="B247:C247"/>
    <mergeCell ref="D247:E247"/>
    <mergeCell ref="F247:G247"/>
    <mergeCell ref="H247:J247"/>
    <mergeCell ref="K247:L247"/>
    <mergeCell ref="M247:O247"/>
    <mergeCell ref="P247:Q247"/>
    <mergeCell ref="AF247:AG247"/>
    <mergeCell ref="B245:C245"/>
    <mergeCell ref="D245:E245"/>
    <mergeCell ref="F245:G245"/>
    <mergeCell ref="H245:J245"/>
    <mergeCell ref="K245:L245"/>
    <mergeCell ref="M245:O245"/>
    <mergeCell ref="P245:Q245"/>
    <mergeCell ref="R245:S245"/>
    <mergeCell ref="T245:U245"/>
    <mergeCell ref="V245:W245"/>
    <mergeCell ref="X245:AA245"/>
    <mergeCell ref="AB245:AC245"/>
    <mergeCell ref="AD245:AE245"/>
    <mergeCell ref="AF245:AG245"/>
    <mergeCell ref="AH245:AJ245"/>
    <mergeCell ref="AN245:AO245"/>
    <mergeCell ref="AP245:AQ245"/>
    <mergeCell ref="B244:C244"/>
    <mergeCell ref="D244:E244"/>
    <mergeCell ref="F244:G244"/>
    <mergeCell ref="H244:J244"/>
    <mergeCell ref="K244:L244"/>
    <mergeCell ref="M244:O244"/>
    <mergeCell ref="P244:Q244"/>
    <mergeCell ref="R244:S244"/>
    <mergeCell ref="T244:U244"/>
    <mergeCell ref="V244:W244"/>
    <mergeCell ref="X244:AA244"/>
    <mergeCell ref="AB244:AC244"/>
    <mergeCell ref="AD244:AE244"/>
    <mergeCell ref="AF244:AG244"/>
    <mergeCell ref="AH244:AJ244"/>
    <mergeCell ref="AN244:AO244"/>
    <mergeCell ref="AP244:AQ244"/>
    <mergeCell ref="B243:C243"/>
    <mergeCell ref="D243:E243"/>
    <mergeCell ref="F243:G243"/>
    <mergeCell ref="H243:J243"/>
    <mergeCell ref="K243:L243"/>
    <mergeCell ref="M243:O243"/>
    <mergeCell ref="P243:Q243"/>
    <mergeCell ref="R243:S243"/>
    <mergeCell ref="T243:U243"/>
    <mergeCell ref="V243:W243"/>
    <mergeCell ref="X243:AA243"/>
    <mergeCell ref="AB243:AC243"/>
    <mergeCell ref="AD243:AE243"/>
    <mergeCell ref="AF243:AG243"/>
    <mergeCell ref="AH243:AJ243"/>
    <mergeCell ref="AN243:AO243"/>
    <mergeCell ref="AP243:AQ243"/>
    <mergeCell ref="V241:W241"/>
    <mergeCell ref="X241:AA241"/>
    <mergeCell ref="AB241:AC241"/>
    <mergeCell ref="AD241:AE241"/>
    <mergeCell ref="AF241:AG241"/>
    <mergeCell ref="AH241:AJ241"/>
    <mergeCell ref="AN241:AO241"/>
    <mergeCell ref="AP241:AQ241"/>
    <mergeCell ref="A242:AO242"/>
    <mergeCell ref="AP242:AQ242"/>
    <mergeCell ref="AP239:AQ239"/>
    <mergeCell ref="B240:C240"/>
    <mergeCell ref="D240:E240"/>
    <mergeCell ref="F240:G240"/>
    <mergeCell ref="H240:J240"/>
    <mergeCell ref="K240:L240"/>
    <mergeCell ref="M240:O240"/>
    <mergeCell ref="P240:Q240"/>
    <mergeCell ref="R240:S240"/>
    <mergeCell ref="T240:U240"/>
    <mergeCell ref="V240:W240"/>
    <mergeCell ref="X240:AA240"/>
    <mergeCell ref="AB240:AC240"/>
    <mergeCell ref="AD240:AE240"/>
    <mergeCell ref="AF240:AG240"/>
    <mergeCell ref="AH240:AJ240"/>
    <mergeCell ref="AP240:AQ240"/>
    <mergeCell ref="AN240:AO240"/>
    <mergeCell ref="AN239:AO239"/>
    <mergeCell ref="B239:C239"/>
    <mergeCell ref="D239:E239"/>
    <mergeCell ref="F239:G239"/>
    <mergeCell ref="H239:J239"/>
    <mergeCell ref="K239:L239"/>
    <mergeCell ref="M239:O239"/>
    <mergeCell ref="P239:Q239"/>
    <mergeCell ref="R239:S239"/>
    <mergeCell ref="T239:U239"/>
    <mergeCell ref="V239:W239"/>
    <mergeCell ref="X239:AA239"/>
    <mergeCell ref="AB239:AC239"/>
    <mergeCell ref="AD239:AE239"/>
    <mergeCell ref="B238:C238"/>
    <mergeCell ref="D238:E238"/>
    <mergeCell ref="F238:G238"/>
    <mergeCell ref="H238:J238"/>
    <mergeCell ref="K238:L238"/>
    <mergeCell ref="M238:O238"/>
    <mergeCell ref="P238:Q238"/>
    <mergeCell ref="R238:S238"/>
    <mergeCell ref="T238:U238"/>
    <mergeCell ref="V238:W238"/>
    <mergeCell ref="X238:AA238"/>
    <mergeCell ref="AB238:AC238"/>
    <mergeCell ref="AD238:AE238"/>
    <mergeCell ref="AF238:AG238"/>
    <mergeCell ref="AH238:AJ238"/>
    <mergeCell ref="AN238:AO238"/>
    <mergeCell ref="AP238:AQ238"/>
    <mergeCell ref="AP236:AQ236"/>
    <mergeCell ref="F237:G237"/>
    <mergeCell ref="H237:J237"/>
    <mergeCell ref="K237:L237"/>
    <mergeCell ref="M237:O237"/>
    <mergeCell ref="P237:Q237"/>
    <mergeCell ref="R237:S237"/>
    <mergeCell ref="T237:U237"/>
    <mergeCell ref="V237:W237"/>
    <mergeCell ref="X237:AA237"/>
    <mergeCell ref="AB237:AC237"/>
    <mergeCell ref="AD237:AE237"/>
    <mergeCell ref="AF237:AG237"/>
    <mergeCell ref="AH237:AJ237"/>
    <mergeCell ref="AN237:AO237"/>
    <mergeCell ref="AP237:AQ237"/>
    <mergeCell ref="B237:D237"/>
    <mergeCell ref="A236:AO236"/>
    <mergeCell ref="AN235:AO235"/>
    <mergeCell ref="AP235:AQ235"/>
    <mergeCell ref="A232:B232"/>
    <mergeCell ref="C232:AB232"/>
    <mergeCell ref="AC232:AJ232"/>
    <mergeCell ref="AK232:AQ232"/>
    <mergeCell ref="A233:A234"/>
    <mergeCell ref="B233:C234"/>
    <mergeCell ref="D233:E234"/>
    <mergeCell ref="F233:L233"/>
    <mergeCell ref="M233:O234"/>
    <mergeCell ref="P233:AA233"/>
    <mergeCell ref="AB233:AO233"/>
    <mergeCell ref="AP233:AQ233"/>
    <mergeCell ref="F234:G234"/>
    <mergeCell ref="H234:J234"/>
    <mergeCell ref="K234:L234"/>
    <mergeCell ref="P234:Q234"/>
    <mergeCell ref="R234:S234"/>
    <mergeCell ref="T234:U234"/>
    <mergeCell ref="V234:W234"/>
    <mergeCell ref="X234:AA234"/>
    <mergeCell ref="AB234:AC234"/>
    <mergeCell ref="B235:C235"/>
    <mergeCell ref="AP234:AQ234"/>
    <mergeCell ref="P235:Q235"/>
    <mergeCell ref="R235:S235"/>
    <mergeCell ref="T235:U235"/>
    <mergeCell ref="V235:W235"/>
    <mergeCell ref="X235:AA235"/>
    <mergeCell ref="A224:E224"/>
    <mergeCell ref="F224:G224"/>
    <mergeCell ref="H224:J224"/>
    <mergeCell ref="K224:L224"/>
    <mergeCell ref="M224:O224"/>
    <mergeCell ref="P224:Q224"/>
    <mergeCell ref="R224:S224"/>
    <mergeCell ref="T224:U224"/>
    <mergeCell ref="V224:W224"/>
    <mergeCell ref="X224:AA224"/>
    <mergeCell ref="AB224:AC224"/>
    <mergeCell ref="AD224:AE224"/>
    <mergeCell ref="AF224:AG224"/>
    <mergeCell ref="AH224:AJ224"/>
    <mergeCell ref="AN224:AO224"/>
    <mergeCell ref="AP224:AQ224"/>
    <mergeCell ref="A225:E225"/>
    <mergeCell ref="F225:G225"/>
    <mergeCell ref="H225:J225"/>
    <mergeCell ref="K225:L225"/>
    <mergeCell ref="M225:O225"/>
    <mergeCell ref="P225:Q225"/>
    <mergeCell ref="R225:S225"/>
    <mergeCell ref="T225:U225"/>
    <mergeCell ref="V225:W225"/>
    <mergeCell ref="X225:AA225"/>
    <mergeCell ref="AB225:AC225"/>
    <mergeCell ref="AD225:AE225"/>
    <mergeCell ref="AF225:AG225"/>
    <mergeCell ref="AH225:AJ225"/>
    <mergeCell ref="AN225:AO225"/>
    <mergeCell ref="AP225:AQ225"/>
    <mergeCell ref="B223:C223"/>
    <mergeCell ref="D223:E223"/>
    <mergeCell ref="F223:G223"/>
    <mergeCell ref="H223:J223"/>
    <mergeCell ref="K223:L223"/>
    <mergeCell ref="M223:O223"/>
    <mergeCell ref="P223:Q223"/>
    <mergeCell ref="R223:S223"/>
    <mergeCell ref="T223:U223"/>
    <mergeCell ref="V223:W223"/>
    <mergeCell ref="X223:AA223"/>
    <mergeCell ref="AB223:AC223"/>
    <mergeCell ref="AD223:AE223"/>
    <mergeCell ref="AF223:AG223"/>
    <mergeCell ref="AH223:AJ223"/>
    <mergeCell ref="AN223:AO223"/>
    <mergeCell ref="AP223:AQ223"/>
    <mergeCell ref="B222:C222"/>
    <mergeCell ref="D222:E222"/>
    <mergeCell ref="F222:G222"/>
    <mergeCell ref="H222:J222"/>
    <mergeCell ref="K222:L222"/>
    <mergeCell ref="M222:O222"/>
    <mergeCell ref="P222:Q222"/>
    <mergeCell ref="R222:S222"/>
    <mergeCell ref="T222:U222"/>
    <mergeCell ref="V222:W222"/>
    <mergeCell ref="X222:AA222"/>
    <mergeCell ref="AB222:AC222"/>
    <mergeCell ref="AD222:AE222"/>
    <mergeCell ref="AF222:AG222"/>
    <mergeCell ref="AH222:AJ222"/>
    <mergeCell ref="AN222:AO222"/>
    <mergeCell ref="AP222:AQ222"/>
    <mergeCell ref="B221:C221"/>
    <mergeCell ref="D221:E221"/>
    <mergeCell ref="F221:G221"/>
    <mergeCell ref="H221:J221"/>
    <mergeCell ref="K221:L221"/>
    <mergeCell ref="M221:O221"/>
    <mergeCell ref="P221:Q221"/>
    <mergeCell ref="R221:S221"/>
    <mergeCell ref="T221:U221"/>
    <mergeCell ref="V221:W221"/>
    <mergeCell ref="X221:AA221"/>
    <mergeCell ref="AB221:AC221"/>
    <mergeCell ref="AD221:AE221"/>
    <mergeCell ref="AF221:AG221"/>
    <mergeCell ref="AH221:AJ221"/>
    <mergeCell ref="AN221:AO221"/>
    <mergeCell ref="AP221:AQ221"/>
    <mergeCell ref="B220:C220"/>
    <mergeCell ref="D220:E220"/>
    <mergeCell ref="F220:G220"/>
    <mergeCell ref="H220:J220"/>
    <mergeCell ref="K220:L220"/>
    <mergeCell ref="M220:O220"/>
    <mergeCell ref="P220:Q220"/>
    <mergeCell ref="R220:S220"/>
    <mergeCell ref="T220:U220"/>
    <mergeCell ref="V220:W220"/>
    <mergeCell ref="X220:AA220"/>
    <mergeCell ref="AB220:AC220"/>
    <mergeCell ref="AD220:AE220"/>
    <mergeCell ref="AN220:AO220"/>
    <mergeCell ref="AP220:AQ220"/>
    <mergeCell ref="B219:C219"/>
    <mergeCell ref="D219:E219"/>
    <mergeCell ref="F219:G219"/>
    <mergeCell ref="H219:J219"/>
    <mergeCell ref="K219:L219"/>
    <mergeCell ref="M219:O219"/>
    <mergeCell ref="P219:Q219"/>
    <mergeCell ref="R219:S219"/>
    <mergeCell ref="T219:U219"/>
    <mergeCell ref="V219:W219"/>
    <mergeCell ref="X219:AA219"/>
    <mergeCell ref="AB219:AC219"/>
    <mergeCell ref="AD219:AE219"/>
    <mergeCell ref="AF219:AG219"/>
    <mergeCell ref="AH219:AJ219"/>
    <mergeCell ref="AN219:AO219"/>
    <mergeCell ref="AP219:AQ219"/>
    <mergeCell ref="B218:C218"/>
    <mergeCell ref="D218:E218"/>
    <mergeCell ref="F218:G218"/>
    <mergeCell ref="H218:J218"/>
    <mergeCell ref="K218:L218"/>
    <mergeCell ref="M218:O218"/>
    <mergeCell ref="P218:Q218"/>
    <mergeCell ref="R218:S218"/>
    <mergeCell ref="T218:U218"/>
    <mergeCell ref="V218:W218"/>
    <mergeCell ref="X218:AA218"/>
    <mergeCell ref="AB218:AC218"/>
    <mergeCell ref="AD218:AE218"/>
    <mergeCell ref="AF218:AG218"/>
    <mergeCell ref="AH218:AJ218"/>
    <mergeCell ref="AN218:AO218"/>
    <mergeCell ref="AP218:AQ218"/>
    <mergeCell ref="B217:C217"/>
    <mergeCell ref="D217:E217"/>
    <mergeCell ref="F217:G217"/>
    <mergeCell ref="H217:J217"/>
    <mergeCell ref="K217:L217"/>
    <mergeCell ref="M217:O217"/>
    <mergeCell ref="P217:Q217"/>
    <mergeCell ref="R217:S217"/>
    <mergeCell ref="T217:U217"/>
    <mergeCell ref="V217:W217"/>
    <mergeCell ref="X217:AA217"/>
    <mergeCell ref="AB217:AC217"/>
    <mergeCell ref="AD217:AE217"/>
    <mergeCell ref="AF217:AG217"/>
    <mergeCell ref="AH217:AJ217"/>
    <mergeCell ref="AN217:AO217"/>
    <mergeCell ref="AP217:AQ217"/>
    <mergeCell ref="B216:C216"/>
    <mergeCell ref="D216:E216"/>
    <mergeCell ref="F216:G216"/>
    <mergeCell ref="H216:J216"/>
    <mergeCell ref="K216:L216"/>
    <mergeCell ref="M216:O216"/>
    <mergeCell ref="P216:Q216"/>
    <mergeCell ref="R216:S216"/>
    <mergeCell ref="T216:U216"/>
    <mergeCell ref="V216:W216"/>
    <mergeCell ref="X216:AA216"/>
    <mergeCell ref="AB216:AC216"/>
    <mergeCell ref="AD216:AE216"/>
    <mergeCell ref="AF216:AG216"/>
    <mergeCell ref="AH216:AJ216"/>
    <mergeCell ref="AN216:AO216"/>
    <mergeCell ref="AP216:AQ216"/>
    <mergeCell ref="A214:E214"/>
    <mergeCell ref="F214:G214"/>
    <mergeCell ref="H214:J214"/>
    <mergeCell ref="K214:L214"/>
    <mergeCell ref="M214:O214"/>
    <mergeCell ref="P214:Q214"/>
    <mergeCell ref="R214:S214"/>
    <mergeCell ref="T214:U214"/>
    <mergeCell ref="V214:W214"/>
    <mergeCell ref="X214:AA214"/>
    <mergeCell ref="AB214:AC214"/>
    <mergeCell ref="AD214:AE214"/>
    <mergeCell ref="AF214:AG214"/>
    <mergeCell ref="AH214:AJ214"/>
    <mergeCell ref="AN214:AO214"/>
    <mergeCell ref="AP214:AQ214"/>
    <mergeCell ref="D211:E211"/>
    <mergeCell ref="F211:G211"/>
    <mergeCell ref="H211:J211"/>
    <mergeCell ref="K211:L211"/>
    <mergeCell ref="M211:O211"/>
    <mergeCell ref="P211:Q211"/>
    <mergeCell ref="R211:S211"/>
    <mergeCell ref="T211:U211"/>
    <mergeCell ref="V211:W211"/>
    <mergeCell ref="X211:AA211"/>
    <mergeCell ref="AB211:AC211"/>
    <mergeCell ref="AD211:AE211"/>
    <mergeCell ref="AF211:AG211"/>
    <mergeCell ref="AH211:AJ211"/>
    <mergeCell ref="AN211:AO211"/>
    <mergeCell ref="AP211:AQ211"/>
    <mergeCell ref="P210:Q210"/>
    <mergeCell ref="R210:S210"/>
    <mergeCell ref="T210:U210"/>
    <mergeCell ref="V210:W210"/>
    <mergeCell ref="X210:AA210"/>
    <mergeCell ref="AB210:AC210"/>
    <mergeCell ref="AD210:AE210"/>
    <mergeCell ref="AF210:AG210"/>
    <mergeCell ref="AH210:AJ210"/>
    <mergeCell ref="AN210:AO210"/>
    <mergeCell ref="AP210:AQ210"/>
    <mergeCell ref="F209:G209"/>
    <mergeCell ref="H209:J209"/>
    <mergeCell ref="K209:L209"/>
    <mergeCell ref="M209:O209"/>
    <mergeCell ref="P209:Q209"/>
    <mergeCell ref="R209:S209"/>
    <mergeCell ref="T209:U209"/>
    <mergeCell ref="V209:W209"/>
    <mergeCell ref="X209:AA209"/>
    <mergeCell ref="AB209:AC209"/>
    <mergeCell ref="AD209:AE209"/>
    <mergeCell ref="AF209:AG209"/>
    <mergeCell ref="AH209:AJ209"/>
    <mergeCell ref="AN209:AO209"/>
    <mergeCell ref="AP209:AQ209"/>
    <mergeCell ref="B207:C207"/>
    <mergeCell ref="D207:E207"/>
    <mergeCell ref="F207:G207"/>
    <mergeCell ref="H207:J207"/>
    <mergeCell ref="K207:L207"/>
    <mergeCell ref="M207:O207"/>
    <mergeCell ref="P207:Q207"/>
    <mergeCell ref="R207:S207"/>
    <mergeCell ref="T207:U207"/>
    <mergeCell ref="V207:W207"/>
    <mergeCell ref="X207:AA207"/>
    <mergeCell ref="AB207:AC207"/>
    <mergeCell ref="AD207:AE207"/>
    <mergeCell ref="AF207:AG207"/>
    <mergeCell ref="AH207:AJ207"/>
    <mergeCell ref="AN207:AO207"/>
    <mergeCell ref="AP207:AQ207"/>
    <mergeCell ref="A204:B204"/>
    <mergeCell ref="C204:Y204"/>
    <mergeCell ref="Z204:AJ204"/>
    <mergeCell ref="AK204:AQ204"/>
    <mergeCell ref="A205:A206"/>
    <mergeCell ref="B205:C206"/>
    <mergeCell ref="D205:E206"/>
    <mergeCell ref="F205:L205"/>
    <mergeCell ref="M205:O206"/>
    <mergeCell ref="P205:AA205"/>
    <mergeCell ref="AB205:AO205"/>
    <mergeCell ref="AP205:AQ205"/>
    <mergeCell ref="F206:G206"/>
    <mergeCell ref="H206:J206"/>
    <mergeCell ref="K206:L206"/>
    <mergeCell ref="P206:Q206"/>
    <mergeCell ref="R206:S206"/>
    <mergeCell ref="T206:U206"/>
    <mergeCell ref="V206:W206"/>
    <mergeCell ref="X206:AA206"/>
    <mergeCell ref="AB206:AC206"/>
    <mergeCell ref="AD206:AE206"/>
    <mergeCell ref="AF206:AG206"/>
    <mergeCell ref="AH206:AJ206"/>
    <mergeCell ref="AN206:AO206"/>
    <mergeCell ref="AP206:AQ206"/>
    <mergeCell ref="A196:E196"/>
    <mergeCell ref="F196:G196"/>
    <mergeCell ref="H196:J196"/>
    <mergeCell ref="K196:L196"/>
    <mergeCell ref="M196:O196"/>
    <mergeCell ref="P196:Q196"/>
    <mergeCell ref="R196:S196"/>
    <mergeCell ref="T196:U196"/>
    <mergeCell ref="V196:W196"/>
    <mergeCell ref="X196:AA196"/>
    <mergeCell ref="AB196:AC196"/>
    <mergeCell ref="AD196:AE196"/>
    <mergeCell ref="AF196:AG196"/>
    <mergeCell ref="AH196:AJ196"/>
    <mergeCell ref="AN196:AO196"/>
    <mergeCell ref="AP196:AQ196"/>
    <mergeCell ref="A197:E197"/>
    <mergeCell ref="F197:G197"/>
    <mergeCell ref="H197:J197"/>
    <mergeCell ref="K197:L197"/>
    <mergeCell ref="M197:O197"/>
    <mergeCell ref="P197:Q197"/>
    <mergeCell ref="R197:S197"/>
    <mergeCell ref="T197:U197"/>
    <mergeCell ref="V197:W197"/>
    <mergeCell ref="X197:AA197"/>
    <mergeCell ref="AB197:AC197"/>
    <mergeCell ref="AD197:AE197"/>
    <mergeCell ref="AF197:AG197"/>
    <mergeCell ref="AH197:AJ197"/>
    <mergeCell ref="AN197:AO197"/>
    <mergeCell ref="AP197:AQ197"/>
    <mergeCell ref="B195:C195"/>
    <mergeCell ref="D195:E195"/>
    <mergeCell ref="F195:G195"/>
    <mergeCell ref="H195:J195"/>
    <mergeCell ref="K195:L195"/>
    <mergeCell ref="M195:O195"/>
    <mergeCell ref="P195:Q195"/>
    <mergeCell ref="R195:S195"/>
    <mergeCell ref="T195:U195"/>
    <mergeCell ref="V195:W195"/>
    <mergeCell ref="X195:AA195"/>
    <mergeCell ref="AB195:AC195"/>
    <mergeCell ref="AD195:AE195"/>
    <mergeCell ref="AF195:AG195"/>
    <mergeCell ref="AH195:AJ195"/>
    <mergeCell ref="AN195:AO195"/>
    <mergeCell ref="AP195:AQ195"/>
    <mergeCell ref="B194:C194"/>
    <mergeCell ref="D194:E194"/>
    <mergeCell ref="F194:G194"/>
    <mergeCell ref="H194:J194"/>
    <mergeCell ref="K194:L194"/>
    <mergeCell ref="M194:O194"/>
    <mergeCell ref="P194:Q194"/>
    <mergeCell ref="R194:S194"/>
    <mergeCell ref="T194:U194"/>
    <mergeCell ref="V194:W194"/>
    <mergeCell ref="X194:AA194"/>
    <mergeCell ref="AB194:AC194"/>
    <mergeCell ref="AD194:AE194"/>
    <mergeCell ref="AF194:AG194"/>
    <mergeCell ref="AH194:AJ194"/>
    <mergeCell ref="AN194:AO194"/>
    <mergeCell ref="AP194:AQ194"/>
    <mergeCell ref="B193:C193"/>
    <mergeCell ref="D193:E193"/>
    <mergeCell ref="F193:G193"/>
    <mergeCell ref="H193:J193"/>
    <mergeCell ref="K193:L193"/>
    <mergeCell ref="M193:O193"/>
    <mergeCell ref="P193:Q193"/>
    <mergeCell ref="R193:S193"/>
    <mergeCell ref="T193:U193"/>
    <mergeCell ref="V193:W193"/>
    <mergeCell ref="X193:AA193"/>
    <mergeCell ref="AB193:AC193"/>
    <mergeCell ref="AD193:AE193"/>
    <mergeCell ref="AF193:AG193"/>
    <mergeCell ref="AH193:AJ193"/>
    <mergeCell ref="AN193:AO193"/>
    <mergeCell ref="AP193:AQ193"/>
    <mergeCell ref="B192:C192"/>
    <mergeCell ref="D192:E192"/>
    <mergeCell ref="F192:G192"/>
    <mergeCell ref="H192:J192"/>
    <mergeCell ref="K192:L192"/>
    <mergeCell ref="M192:O192"/>
    <mergeCell ref="P192:Q192"/>
    <mergeCell ref="R192:S192"/>
    <mergeCell ref="T192:U192"/>
    <mergeCell ref="V192:W192"/>
    <mergeCell ref="X192:AA192"/>
    <mergeCell ref="AB192:AC192"/>
    <mergeCell ref="AD192:AE192"/>
    <mergeCell ref="AF192:AG192"/>
    <mergeCell ref="AH192:AJ192"/>
    <mergeCell ref="AN192:AO192"/>
    <mergeCell ref="AP192:AQ192"/>
    <mergeCell ref="B191:C191"/>
    <mergeCell ref="D191:E191"/>
    <mergeCell ref="F191:G191"/>
    <mergeCell ref="H191:J191"/>
    <mergeCell ref="K191:L191"/>
    <mergeCell ref="M191:O191"/>
    <mergeCell ref="P191:Q191"/>
    <mergeCell ref="R191:S191"/>
    <mergeCell ref="T191:U191"/>
    <mergeCell ref="V191:W191"/>
    <mergeCell ref="X191:AA191"/>
    <mergeCell ref="AB191:AC191"/>
    <mergeCell ref="AD191:AE191"/>
    <mergeCell ref="AF191:AG191"/>
    <mergeCell ref="AH191:AJ191"/>
    <mergeCell ref="AN191:AO191"/>
    <mergeCell ref="AP191:AQ191"/>
    <mergeCell ref="B190:C190"/>
    <mergeCell ref="D190:E190"/>
    <mergeCell ref="F190:G190"/>
    <mergeCell ref="H190:J190"/>
    <mergeCell ref="K190:L190"/>
    <mergeCell ref="M190:O190"/>
    <mergeCell ref="P190:Q190"/>
    <mergeCell ref="R190:S190"/>
    <mergeCell ref="T190:U190"/>
    <mergeCell ref="V190:W190"/>
    <mergeCell ref="X190:AA190"/>
    <mergeCell ref="AB190:AC190"/>
    <mergeCell ref="AD190:AE190"/>
    <mergeCell ref="AN190:AO190"/>
    <mergeCell ref="AP190:AQ190"/>
    <mergeCell ref="AF190:AH190"/>
    <mergeCell ref="AI190:AJ190"/>
    <mergeCell ref="AP187:AQ187"/>
    <mergeCell ref="B189:C189"/>
    <mergeCell ref="D189:E189"/>
    <mergeCell ref="F189:G189"/>
    <mergeCell ref="H189:J189"/>
    <mergeCell ref="K189:L189"/>
    <mergeCell ref="M189:O189"/>
    <mergeCell ref="P189:Q189"/>
    <mergeCell ref="R189:S189"/>
    <mergeCell ref="T189:U189"/>
    <mergeCell ref="V189:W189"/>
    <mergeCell ref="X189:AA189"/>
    <mergeCell ref="AB189:AC189"/>
    <mergeCell ref="AD189:AE189"/>
    <mergeCell ref="AF189:AG189"/>
    <mergeCell ref="AH189:AJ189"/>
    <mergeCell ref="AN189:AO189"/>
    <mergeCell ref="AP189:AQ189"/>
    <mergeCell ref="X188:AA188"/>
    <mergeCell ref="AB188:AC188"/>
    <mergeCell ref="AD188:AE188"/>
    <mergeCell ref="AN188:AO188"/>
    <mergeCell ref="B188:C188"/>
    <mergeCell ref="F188:G188"/>
    <mergeCell ref="H188:J188"/>
    <mergeCell ref="K188:L188"/>
    <mergeCell ref="M188:O188"/>
    <mergeCell ref="P188:Q188"/>
    <mergeCell ref="R188:S188"/>
    <mergeCell ref="T188:U188"/>
    <mergeCell ref="V188:W188"/>
    <mergeCell ref="AF188:AG188"/>
    <mergeCell ref="H184:J184"/>
    <mergeCell ref="K184:L184"/>
    <mergeCell ref="M184:O184"/>
    <mergeCell ref="P184:Q184"/>
    <mergeCell ref="R184:S184"/>
    <mergeCell ref="T184:U184"/>
    <mergeCell ref="V184:W184"/>
    <mergeCell ref="X184:AA184"/>
    <mergeCell ref="AB184:AC184"/>
    <mergeCell ref="AD184:AE184"/>
    <mergeCell ref="AF184:AG184"/>
    <mergeCell ref="AH184:AJ184"/>
    <mergeCell ref="AP184:AQ184"/>
    <mergeCell ref="A186:E186"/>
    <mergeCell ref="F186:G186"/>
    <mergeCell ref="H186:J186"/>
    <mergeCell ref="K186:L186"/>
    <mergeCell ref="M186:O186"/>
    <mergeCell ref="P186:Q186"/>
    <mergeCell ref="R186:S186"/>
    <mergeCell ref="T186:U186"/>
    <mergeCell ref="V186:W186"/>
    <mergeCell ref="X186:AA186"/>
    <mergeCell ref="AB186:AC186"/>
    <mergeCell ref="AD186:AE186"/>
    <mergeCell ref="AF186:AG186"/>
    <mergeCell ref="AH186:AJ186"/>
    <mergeCell ref="AN186:AO186"/>
    <mergeCell ref="AP186:AQ186"/>
    <mergeCell ref="B185:D185"/>
    <mergeCell ref="F185:G185"/>
    <mergeCell ref="AH185:AJ185"/>
    <mergeCell ref="F183:G183"/>
    <mergeCell ref="H183:J183"/>
    <mergeCell ref="K183:L183"/>
    <mergeCell ref="M183:O183"/>
    <mergeCell ref="P183:Q183"/>
    <mergeCell ref="R183:S183"/>
    <mergeCell ref="T183:U183"/>
    <mergeCell ref="V183:W183"/>
    <mergeCell ref="X183:AA183"/>
    <mergeCell ref="AB183:AC183"/>
    <mergeCell ref="AD183:AE183"/>
    <mergeCell ref="AN183:AO183"/>
    <mergeCell ref="AP183:AQ183"/>
    <mergeCell ref="B182:C182"/>
    <mergeCell ref="D182:E182"/>
    <mergeCell ref="F182:G182"/>
    <mergeCell ref="H182:J182"/>
    <mergeCell ref="K182:L182"/>
    <mergeCell ref="M182:O182"/>
    <mergeCell ref="P182:Q182"/>
    <mergeCell ref="R182:S182"/>
    <mergeCell ref="T182:U182"/>
    <mergeCell ref="V182:W182"/>
    <mergeCell ref="X182:AA182"/>
    <mergeCell ref="AB182:AC182"/>
    <mergeCell ref="AD182:AE182"/>
    <mergeCell ref="AF182:AG182"/>
    <mergeCell ref="AH182:AJ182"/>
    <mergeCell ref="AN182:AO182"/>
    <mergeCell ref="AP182:AQ182"/>
    <mergeCell ref="A180:AO180"/>
    <mergeCell ref="AP180:AQ180"/>
    <mergeCell ref="B181:C181"/>
    <mergeCell ref="D181:E181"/>
    <mergeCell ref="F181:G181"/>
    <mergeCell ref="H181:J181"/>
    <mergeCell ref="K181:L181"/>
    <mergeCell ref="M181:O181"/>
    <mergeCell ref="P181:Q181"/>
    <mergeCell ref="R181:S181"/>
    <mergeCell ref="T181:U181"/>
    <mergeCell ref="V181:W181"/>
    <mergeCell ref="X181:AA181"/>
    <mergeCell ref="AB181:AC181"/>
    <mergeCell ref="AD181:AE181"/>
    <mergeCell ref="AF181:AG181"/>
    <mergeCell ref="AH181:AJ181"/>
    <mergeCell ref="AN181:AO181"/>
    <mergeCell ref="AP181:AQ181"/>
    <mergeCell ref="B179:C179"/>
    <mergeCell ref="D179:E179"/>
    <mergeCell ref="F179:G179"/>
    <mergeCell ref="H179:J179"/>
    <mergeCell ref="K179:L179"/>
    <mergeCell ref="M179:O179"/>
    <mergeCell ref="P179:Q179"/>
    <mergeCell ref="R179:S179"/>
    <mergeCell ref="T179:U179"/>
    <mergeCell ref="V179:W179"/>
    <mergeCell ref="X179:AA179"/>
    <mergeCell ref="AB179:AC179"/>
    <mergeCell ref="AD179:AE179"/>
    <mergeCell ref="AF179:AG179"/>
    <mergeCell ref="AH179:AJ179"/>
    <mergeCell ref="AN179:AO179"/>
    <mergeCell ref="AP179:AQ179"/>
    <mergeCell ref="A176:B176"/>
    <mergeCell ref="C176:I176"/>
    <mergeCell ref="J176:AB176"/>
    <mergeCell ref="AC176:AJ176"/>
    <mergeCell ref="AK176:AQ176"/>
    <mergeCell ref="A177:A178"/>
    <mergeCell ref="B177:C178"/>
    <mergeCell ref="D177:E178"/>
    <mergeCell ref="F177:L177"/>
    <mergeCell ref="M177:O178"/>
    <mergeCell ref="P177:AA177"/>
    <mergeCell ref="AB177:AO177"/>
    <mergeCell ref="AP177:AQ177"/>
    <mergeCell ref="F178:G178"/>
    <mergeCell ref="H178:J178"/>
    <mergeCell ref="K178:L178"/>
    <mergeCell ref="P178:Q178"/>
    <mergeCell ref="R178:S178"/>
    <mergeCell ref="T178:U178"/>
    <mergeCell ref="V178:W178"/>
    <mergeCell ref="X178:AA178"/>
    <mergeCell ref="AB178:AC178"/>
    <mergeCell ref="AD178:AE178"/>
    <mergeCell ref="AF178:AG178"/>
    <mergeCell ref="AH178:AJ178"/>
    <mergeCell ref="AN178:AO178"/>
    <mergeCell ref="AP178:AQ178"/>
    <mergeCell ref="X169:AA169"/>
    <mergeCell ref="AB169:AC169"/>
    <mergeCell ref="AD169:AE169"/>
    <mergeCell ref="AF169:AG169"/>
    <mergeCell ref="AH169:AJ169"/>
    <mergeCell ref="AN169:AO169"/>
    <mergeCell ref="AP169:AQ169"/>
    <mergeCell ref="A166:E166"/>
    <mergeCell ref="F166:G166"/>
    <mergeCell ref="H166:J166"/>
    <mergeCell ref="K166:L166"/>
    <mergeCell ref="M166:O166"/>
    <mergeCell ref="P166:Q166"/>
    <mergeCell ref="R166:S166"/>
    <mergeCell ref="T166:U166"/>
    <mergeCell ref="V166:W166"/>
    <mergeCell ref="X166:AA166"/>
    <mergeCell ref="AB166:AC166"/>
    <mergeCell ref="AD166:AE166"/>
    <mergeCell ref="AF166:AG166"/>
    <mergeCell ref="AH166:AJ166"/>
    <mergeCell ref="AN166:AO166"/>
    <mergeCell ref="AP166:AQ166"/>
    <mergeCell ref="A167:E167"/>
    <mergeCell ref="F167:G167"/>
    <mergeCell ref="H167:J167"/>
    <mergeCell ref="K167:L167"/>
    <mergeCell ref="M167:O167"/>
    <mergeCell ref="P167:Q167"/>
    <mergeCell ref="R167:S167"/>
    <mergeCell ref="T167:U167"/>
    <mergeCell ref="V167:W167"/>
    <mergeCell ref="X167:AA167"/>
    <mergeCell ref="AB167:AC167"/>
    <mergeCell ref="AD167:AE167"/>
    <mergeCell ref="AF167:AG167"/>
    <mergeCell ref="AH167:AJ167"/>
    <mergeCell ref="AN167:AO167"/>
    <mergeCell ref="AP167:AQ167"/>
    <mergeCell ref="B165:C165"/>
    <mergeCell ref="D165:E165"/>
    <mergeCell ref="F165:G165"/>
    <mergeCell ref="H165:J165"/>
    <mergeCell ref="K165:L165"/>
    <mergeCell ref="M165:O165"/>
    <mergeCell ref="P165:Q165"/>
    <mergeCell ref="R165:S165"/>
    <mergeCell ref="T165:U165"/>
    <mergeCell ref="V165:W165"/>
    <mergeCell ref="X165:AA165"/>
    <mergeCell ref="AB165:AC165"/>
    <mergeCell ref="AD165:AE165"/>
    <mergeCell ref="AF165:AG165"/>
    <mergeCell ref="AH165:AJ165"/>
    <mergeCell ref="AN165:AO165"/>
    <mergeCell ref="AP165:AQ165"/>
    <mergeCell ref="B164:C164"/>
    <mergeCell ref="D164:E164"/>
    <mergeCell ref="F164:G164"/>
    <mergeCell ref="H164:J164"/>
    <mergeCell ref="K164:L164"/>
    <mergeCell ref="M164:O164"/>
    <mergeCell ref="P164:Q164"/>
    <mergeCell ref="R164:S164"/>
    <mergeCell ref="T164:U164"/>
    <mergeCell ref="V164:W164"/>
    <mergeCell ref="X164:AA164"/>
    <mergeCell ref="AB164:AC164"/>
    <mergeCell ref="AD164:AE164"/>
    <mergeCell ref="AF164:AG164"/>
    <mergeCell ref="AH164:AJ164"/>
    <mergeCell ref="AN164:AO164"/>
    <mergeCell ref="AP164:AQ164"/>
    <mergeCell ref="B163:C163"/>
    <mergeCell ref="D163:E163"/>
    <mergeCell ref="F163:G163"/>
    <mergeCell ref="H163:J163"/>
    <mergeCell ref="K163:L163"/>
    <mergeCell ref="M163:O163"/>
    <mergeCell ref="P163:Q163"/>
    <mergeCell ref="R163:S163"/>
    <mergeCell ref="T163:U163"/>
    <mergeCell ref="V163:W163"/>
    <mergeCell ref="X163:AA163"/>
    <mergeCell ref="AB163:AC163"/>
    <mergeCell ref="AD163:AE163"/>
    <mergeCell ref="AF163:AG163"/>
    <mergeCell ref="AH163:AJ163"/>
    <mergeCell ref="AN163:AO163"/>
    <mergeCell ref="AP163:AQ163"/>
    <mergeCell ref="B162:C162"/>
    <mergeCell ref="D162:E162"/>
    <mergeCell ref="F162:G162"/>
    <mergeCell ref="H162:J162"/>
    <mergeCell ref="K162:L162"/>
    <mergeCell ref="M162:O162"/>
    <mergeCell ref="P162:Q162"/>
    <mergeCell ref="R162:S162"/>
    <mergeCell ref="T162:U162"/>
    <mergeCell ref="V162:W162"/>
    <mergeCell ref="X162:AA162"/>
    <mergeCell ref="AB162:AC162"/>
    <mergeCell ref="AD162:AE162"/>
    <mergeCell ref="AF162:AG162"/>
    <mergeCell ref="AH162:AJ162"/>
    <mergeCell ref="AN162:AO162"/>
    <mergeCell ref="AP162:AQ162"/>
    <mergeCell ref="B161:C161"/>
    <mergeCell ref="D161:E161"/>
    <mergeCell ref="F161:G161"/>
    <mergeCell ref="H161:J161"/>
    <mergeCell ref="K161:L161"/>
    <mergeCell ref="M161:O161"/>
    <mergeCell ref="P161:Q161"/>
    <mergeCell ref="R161:S161"/>
    <mergeCell ref="T161:U161"/>
    <mergeCell ref="V161:W161"/>
    <mergeCell ref="X161:AA161"/>
    <mergeCell ref="AB161:AC161"/>
    <mergeCell ref="AD161:AE161"/>
    <mergeCell ref="AF161:AG161"/>
    <mergeCell ref="AH161:AJ161"/>
    <mergeCell ref="AN161:AO161"/>
    <mergeCell ref="AP161:AQ161"/>
    <mergeCell ref="B160:C160"/>
    <mergeCell ref="D160:E160"/>
    <mergeCell ref="F160:G160"/>
    <mergeCell ref="H160:J160"/>
    <mergeCell ref="K160:L160"/>
    <mergeCell ref="M160:O160"/>
    <mergeCell ref="P160:Q160"/>
    <mergeCell ref="R160:S160"/>
    <mergeCell ref="T160:U160"/>
    <mergeCell ref="V160:W160"/>
    <mergeCell ref="X160:AA160"/>
    <mergeCell ref="AB160:AC160"/>
    <mergeCell ref="AD160:AE160"/>
    <mergeCell ref="AF160:AG160"/>
    <mergeCell ref="AH160:AJ160"/>
    <mergeCell ref="AN160:AO160"/>
    <mergeCell ref="AP160:AQ160"/>
    <mergeCell ref="B159:C159"/>
    <mergeCell ref="D159:E159"/>
    <mergeCell ref="F159:G159"/>
    <mergeCell ref="H159:J159"/>
    <mergeCell ref="K159:L159"/>
    <mergeCell ref="M159:O159"/>
    <mergeCell ref="P159:Q159"/>
    <mergeCell ref="R159:S159"/>
    <mergeCell ref="T159:U159"/>
    <mergeCell ref="V159:W159"/>
    <mergeCell ref="X159:AA159"/>
    <mergeCell ref="AB159:AC159"/>
    <mergeCell ref="AD159:AE159"/>
    <mergeCell ref="AF159:AG159"/>
    <mergeCell ref="AH159:AJ159"/>
    <mergeCell ref="AN159:AO159"/>
    <mergeCell ref="AP159:AQ159"/>
    <mergeCell ref="D158:E158"/>
    <mergeCell ref="F158:G158"/>
    <mergeCell ref="H158:J158"/>
    <mergeCell ref="K158:L158"/>
    <mergeCell ref="M158:O158"/>
    <mergeCell ref="P158:Q158"/>
    <mergeCell ref="R158:S158"/>
    <mergeCell ref="T158:U158"/>
    <mergeCell ref="V158:W158"/>
    <mergeCell ref="X158:AA158"/>
    <mergeCell ref="AB158:AC158"/>
    <mergeCell ref="AD158:AE158"/>
    <mergeCell ref="AF158:AG158"/>
    <mergeCell ref="AH158:AJ158"/>
    <mergeCell ref="AN158:AO158"/>
    <mergeCell ref="AP158:AQ158"/>
    <mergeCell ref="AP155:AQ155"/>
    <mergeCell ref="A156:E156"/>
    <mergeCell ref="F156:G156"/>
    <mergeCell ref="H156:J156"/>
    <mergeCell ref="K156:L156"/>
    <mergeCell ref="M156:O156"/>
    <mergeCell ref="P156:Q156"/>
    <mergeCell ref="R156:S156"/>
    <mergeCell ref="T156:U156"/>
    <mergeCell ref="V156:W156"/>
    <mergeCell ref="X156:AA156"/>
    <mergeCell ref="AB156:AC156"/>
    <mergeCell ref="AD156:AE156"/>
    <mergeCell ref="AF156:AG156"/>
    <mergeCell ref="AH156:AJ156"/>
    <mergeCell ref="AN156:AO156"/>
    <mergeCell ref="AP156:AQ156"/>
    <mergeCell ref="H155:J155"/>
    <mergeCell ref="K155:L155"/>
    <mergeCell ref="M155:O155"/>
    <mergeCell ref="P155:Q155"/>
    <mergeCell ref="R155:S155"/>
    <mergeCell ref="T155:U155"/>
    <mergeCell ref="V155:W155"/>
    <mergeCell ref="X155:AA155"/>
    <mergeCell ref="AB155:AC155"/>
    <mergeCell ref="AD155:AE155"/>
    <mergeCell ref="AF155:AG155"/>
    <mergeCell ref="AH155:AJ155"/>
    <mergeCell ref="F155:G155"/>
    <mergeCell ref="B153:C153"/>
    <mergeCell ref="D153:E153"/>
    <mergeCell ref="F153:G153"/>
    <mergeCell ref="H153:J153"/>
    <mergeCell ref="K153:L153"/>
    <mergeCell ref="M153:O153"/>
    <mergeCell ref="P153:Q153"/>
    <mergeCell ref="R153:S153"/>
    <mergeCell ref="T153:U153"/>
    <mergeCell ref="V153:W153"/>
    <mergeCell ref="X153:AA153"/>
    <mergeCell ref="AB153:AC153"/>
    <mergeCell ref="AD153:AE153"/>
    <mergeCell ref="AF153:AG153"/>
    <mergeCell ref="AH153:AJ153"/>
    <mergeCell ref="AN153:AO153"/>
    <mergeCell ref="AP153:AQ153"/>
    <mergeCell ref="AN154:AO154"/>
    <mergeCell ref="AH150:AJ150"/>
    <mergeCell ref="AN150:AO150"/>
    <mergeCell ref="AP150:AQ150"/>
    <mergeCell ref="A151:AO151"/>
    <mergeCell ref="AP151:AQ151"/>
    <mergeCell ref="B152:C152"/>
    <mergeCell ref="D152:E152"/>
    <mergeCell ref="F152:G152"/>
    <mergeCell ref="H152:J152"/>
    <mergeCell ref="K152:L152"/>
    <mergeCell ref="M152:O152"/>
    <mergeCell ref="P152:Q152"/>
    <mergeCell ref="R152:S152"/>
    <mergeCell ref="T152:U152"/>
    <mergeCell ref="V152:W152"/>
    <mergeCell ref="X152:AA152"/>
    <mergeCell ref="AB152:AC152"/>
    <mergeCell ref="AD152:AE152"/>
    <mergeCell ref="AF152:AG152"/>
    <mergeCell ref="AH152:AJ152"/>
    <mergeCell ref="AN152:AO152"/>
    <mergeCell ref="AP152:AQ152"/>
    <mergeCell ref="AO138:AP138"/>
    <mergeCell ref="B141:D141"/>
    <mergeCell ref="U141:V141"/>
    <mergeCell ref="U142:V142"/>
    <mergeCell ref="AO141:AP141"/>
    <mergeCell ref="AO142:AP142"/>
    <mergeCell ref="Y142:AB142"/>
    <mergeCell ref="A147:G147"/>
    <mergeCell ref="H147:Z147"/>
    <mergeCell ref="AA147:AJ147"/>
    <mergeCell ref="AK147:AQ147"/>
    <mergeCell ref="A148:A149"/>
    <mergeCell ref="B148:C149"/>
    <mergeCell ref="D148:E149"/>
    <mergeCell ref="F148:L148"/>
    <mergeCell ref="M148:O149"/>
    <mergeCell ref="P148:AA148"/>
    <mergeCell ref="AB148:AO148"/>
    <mergeCell ref="AP148:AQ148"/>
    <mergeCell ref="F149:G149"/>
    <mergeCell ref="H149:J149"/>
    <mergeCell ref="K149:L149"/>
    <mergeCell ref="P149:Q149"/>
    <mergeCell ref="R149:S149"/>
    <mergeCell ref="T149:U149"/>
    <mergeCell ref="V149:W149"/>
    <mergeCell ref="X149:AA149"/>
    <mergeCell ref="AB149:AC149"/>
    <mergeCell ref="AD149:AE149"/>
    <mergeCell ref="AF149:AG149"/>
    <mergeCell ref="AH149:AJ149"/>
    <mergeCell ref="AN149:AO149"/>
    <mergeCell ref="G141:H141"/>
    <mergeCell ref="G142:H142"/>
    <mergeCell ref="Q141:R141"/>
    <mergeCell ref="Q142:R142"/>
    <mergeCell ref="AG142:AJ142"/>
    <mergeCell ref="AJ138:AK138"/>
    <mergeCell ref="A139:F139"/>
    <mergeCell ref="G139:H139"/>
    <mergeCell ref="I139:K139"/>
    <mergeCell ref="L139:M139"/>
    <mergeCell ref="N139:P139"/>
    <mergeCell ref="Q139:R139"/>
    <mergeCell ref="S139:T139"/>
    <mergeCell ref="U139:V139"/>
    <mergeCell ref="W139:X139"/>
    <mergeCell ref="Y139:AB139"/>
    <mergeCell ref="AC139:AD139"/>
    <mergeCell ref="AE139:AF139"/>
    <mergeCell ref="AG139:AI139"/>
    <mergeCell ref="AJ139:AK139"/>
    <mergeCell ref="E141:F141"/>
    <mergeCell ref="B142:D142"/>
    <mergeCell ref="E142:F142"/>
    <mergeCell ref="L142:M142"/>
    <mergeCell ref="A138:F138"/>
    <mergeCell ref="G138:H138"/>
    <mergeCell ref="I138:K138"/>
    <mergeCell ref="L138:M138"/>
    <mergeCell ref="N138:P138"/>
    <mergeCell ref="Q138:R138"/>
    <mergeCell ref="S138:T138"/>
    <mergeCell ref="U138:V138"/>
    <mergeCell ref="AE137:AF137"/>
    <mergeCell ref="AG137:AI137"/>
    <mergeCell ref="AJ137:AK137"/>
    <mergeCell ref="B134:D134"/>
    <mergeCell ref="E134:F134"/>
    <mergeCell ref="G134:H134"/>
    <mergeCell ref="I134:K134"/>
    <mergeCell ref="L134:M134"/>
    <mergeCell ref="N134:P134"/>
    <mergeCell ref="Q134:R134"/>
    <mergeCell ref="S134:T134"/>
    <mergeCell ref="U134:V134"/>
    <mergeCell ref="W134:X134"/>
    <mergeCell ref="Y134:AB134"/>
    <mergeCell ref="AC134:AD134"/>
    <mergeCell ref="AE134:AF134"/>
    <mergeCell ref="AG134:AI134"/>
    <mergeCell ref="AJ134:AK134"/>
    <mergeCell ref="B135:D135"/>
    <mergeCell ref="E135:F135"/>
    <mergeCell ref="G135:H135"/>
    <mergeCell ref="I135:K135"/>
    <mergeCell ref="L135:M135"/>
    <mergeCell ref="A137:F137"/>
    <mergeCell ref="G137:H137"/>
    <mergeCell ref="E133:F133"/>
    <mergeCell ref="G133:H133"/>
    <mergeCell ref="I133:K133"/>
    <mergeCell ref="L133:M133"/>
    <mergeCell ref="N133:P133"/>
    <mergeCell ref="Q133:R133"/>
    <mergeCell ref="S133:T133"/>
    <mergeCell ref="U133:V133"/>
    <mergeCell ref="AC133:AD133"/>
    <mergeCell ref="AO130:AP130"/>
    <mergeCell ref="A127:AP127"/>
    <mergeCell ref="B128:D128"/>
    <mergeCell ref="E128:F128"/>
    <mergeCell ref="G128:H128"/>
    <mergeCell ref="I128:K128"/>
    <mergeCell ref="L128:M128"/>
    <mergeCell ref="N128:P128"/>
    <mergeCell ref="Q128:R128"/>
    <mergeCell ref="S128:T128"/>
    <mergeCell ref="U128:V128"/>
    <mergeCell ref="W128:X128"/>
    <mergeCell ref="Y128:AB128"/>
    <mergeCell ref="AC128:AD128"/>
    <mergeCell ref="AE128:AF128"/>
    <mergeCell ref="AG128:AI128"/>
    <mergeCell ref="AJ128:AK128"/>
    <mergeCell ref="B130:D130"/>
    <mergeCell ref="E130:F130"/>
    <mergeCell ref="G130:H130"/>
    <mergeCell ref="I130:K130"/>
    <mergeCell ref="L130:M130"/>
    <mergeCell ref="N130:P130"/>
    <mergeCell ref="Q130:R130"/>
    <mergeCell ref="S130:T130"/>
    <mergeCell ref="U130:V130"/>
    <mergeCell ref="W130:X130"/>
    <mergeCell ref="Y130:AB130"/>
    <mergeCell ref="AC130:AD130"/>
    <mergeCell ref="AE130:AF130"/>
    <mergeCell ref="AG130:AI130"/>
    <mergeCell ref="AJ130:AK130"/>
    <mergeCell ref="S124:T124"/>
    <mergeCell ref="U124:V124"/>
    <mergeCell ref="W124:X124"/>
    <mergeCell ref="AE124:AF124"/>
    <mergeCell ref="AG124:AI124"/>
    <mergeCell ref="B125:D125"/>
    <mergeCell ref="E125:F125"/>
    <mergeCell ref="G125:H125"/>
    <mergeCell ref="I125:K125"/>
    <mergeCell ref="L125:M125"/>
    <mergeCell ref="N125:P125"/>
    <mergeCell ref="Q125:R125"/>
    <mergeCell ref="S125:T125"/>
    <mergeCell ref="U125:V125"/>
    <mergeCell ref="W125:X125"/>
    <mergeCell ref="Y125:AB125"/>
    <mergeCell ref="AC125:AD125"/>
    <mergeCell ref="AE125:AF125"/>
    <mergeCell ref="AG125:AI125"/>
    <mergeCell ref="AJ125:AK125"/>
    <mergeCell ref="AJ129:AK129"/>
    <mergeCell ref="N126:P126"/>
    <mergeCell ref="Q126:R126"/>
    <mergeCell ref="Y122:AB122"/>
    <mergeCell ref="AC122:AD122"/>
    <mergeCell ref="AE122:AF122"/>
    <mergeCell ref="AG122:AI122"/>
    <mergeCell ref="AJ122:AK122"/>
    <mergeCell ref="AO122:AP122"/>
    <mergeCell ref="B123:D123"/>
    <mergeCell ref="E123:F123"/>
    <mergeCell ref="G123:H123"/>
    <mergeCell ref="I123:K123"/>
    <mergeCell ref="L123:M123"/>
    <mergeCell ref="N123:P123"/>
    <mergeCell ref="Q123:R123"/>
    <mergeCell ref="S123:T123"/>
    <mergeCell ref="U123:V123"/>
    <mergeCell ref="W123:X123"/>
    <mergeCell ref="Y123:AB123"/>
    <mergeCell ref="AC123:AD123"/>
    <mergeCell ref="AE123:AF123"/>
    <mergeCell ref="AG123:AI123"/>
    <mergeCell ref="AJ123:AK123"/>
    <mergeCell ref="AO123:AP123"/>
    <mergeCell ref="L120:M120"/>
    <mergeCell ref="N120:P120"/>
    <mergeCell ref="Q120:R120"/>
    <mergeCell ref="S120:T120"/>
    <mergeCell ref="U120:V120"/>
    <mergeCell ref="W120:X120"/>
    <mergeCell ref="Y120:AB120"/>
    <mergeCell ref="AC120:AD120"/>
    <mergeCell ref="AE120:AF120"/>
    <mergeCell ref="AG120:AI120"/>
    <mergeCell ref="AJ120:AK120"/>
    <mergeCell ref="AO120:AP120"/>
    <mergeCell ref="A121:AP121"/>
    <mergeCell ref="A118:A119"/>
    <mergeCell ref="B118:D119"/>
    <mergeCell ref="E118:F119"/>
    <mergeCell ref="G118:M118"/>
    <mergeCell ref="N118:P119"/>
    <mergeCell ref="Q118:AB118"/>
    <mergeCell ref="AC118:AP118"/>
    <mergeCell ref="G119:H119"/>
    <mergeCell ref="I119:K119"/>
    <mergeCell ref="L119:M119"/>
    <mergeCell ref="Q119:R119"/>
    <mergeCell ref="S119:T119"/>
    <mergeCell ref="U119:V119"/>
    <mergeCell ref="W119:X119"/>
    <mergeCell ref="Y119:AB119"/>
    <mergeCell ref="AC119:AD119"/>
    <mergeCell ref="AE119:AF119"/>
    <mergeCell ref="AG119:AI119"/>
    <mergeCell ref="AJ119:AK119"/>
    <mergeCell ref="AO119:AP119"/>
    <mergeCell ref="AO110:AP110"/>
    <mergeCell ref="A117:H117"/>
    <mergeCell ref="I117:M117"/>
    <mergeCell ref="N117:AQ117"/>
    <mergeCell ref="U113:V113"/>
    <mergeCell ref="U114:V114"/>
    <mergeCell ref="A111:E111"/>
    <mergeCell ref="B112:D112"/>
    <mergeCell ref="B113:D113"/>
    <mergeCell ref="B114:D114"/>
    <mergeCell ref="G112:H112"/>
    <mergeCell ref="E112:F112"/>
    <mergeCell ref="E113:F113"/>
    <mergeCell ref="G113:H113"/>
    <mergeCell ref="G114:H114"/>
    <mergeCell ref="A115:F115"/>
    <mergeCell ref="G115:H115"/>
    <mergeCell ref="E114:F114"/>
    <mergeCell ref="A116:F116"/>
    <mergeCell ref="W114:X114"/>
    <mergeCell ref="Y112:AB112"/>
    <mergeCell ref="Y113:AB113"/>
    <mergeCell ref="Y114:AB114"/>
    <mergeCell ref="Y115:AB115"/>
    <mergeCell ref="AC112:AD112"/>
    <mergeCell ref="AC113:AD113"/>
    <mergeCell ref="AJ112:AK112"/>
    <mergeCell ref="AJ113:AK113"/>
    <mergeCell ref="AJ114:AK114"/>
    <mergeCell ref="I112:K112"/>
    <mergeCell ref="I113:K113"/>
    <mergeCell ref="L112:M112"/>
    <mergeCell ref="AO105:AP105"/>
    <mergeCell ref="W108:X108"/>
    <mergeCell ref="Y108:AB108"/>
    <mergeCell ref="AC108:AD108"/>
    <mergeCell ref="AE108:AF108"/>
    <mergeCell ref="AG108:AI108"/>
    <mergeCell ref="AJ108:AK108"/>
    <mergeCell ref="AO108:AP108"/>
    <mergeCell ref="A109:F109"/>
    <mergeCell ref="G109:H109"/>
    <mergeCell ref="I109:K109"/>
    <mergeCell ref="L109:M109"/>
    <mergeCell ref="N109:P109"/>
    <mergeCell ref="Q109:R109"/>
    <mergeCell ref="S109:T109"/>
    <mergeCell ref="U109:V109"/>
    <mergeCell ref="W109:X109"/>
    <mergeCell ref="Y109:AB109"/>
    <mergeCell ref="AC109:AD109"/>
    <mergeCell ref="AE109:AF109"/>
    <mergeCell ref="AG109:AI109"/>
    <mergeCell ref="AJ109:AK109"/>
    <mergeCell ref="AO109:AP109"/>
    <mergeCell ref="B108:D108"/>
    <mergeCell ref="E108:F108"/>
    <mergeCell ref="G108:H108"/>
    <mergeCell ref="I108:K108"/>
    <mergeCell ref="L108:M108"/>
    <mergeCell ref="N108:P108"/>
    <mergeCell ref="AO103:AP103"/>
    <mergeCell ref="B107:D107"/>
    <mergeCell ref="E107:F107"/>
    <mergeCell ref="G107:H107"/>
    <mergeCell ref="I107:K107"/>
    <mergeCell ref="L107:M107"/>
    <mergeCell ref="N107:P107"/>
    <mergeCell ref="Q107:R107"/>
    <mergeCell ref="S107:T107"/>
    <mergeCell ref="U107:V107"/>
    <mergeCell ref="W107:X107"/>
    <mergeCell ref="Y107:AB107"/>
    <mergeCell ref="AC107:AD107"/>
    <mergeCell ref="AE107:AF107"/>
    <mergeCell ref="AG107:AI107"/>
    <mergeCell ref="AJ107:AK107"/>
    <mergeCell ref="AO107:AP107"/>
    <mergeCell ref="B105:D105"/>
    <mergeCell ref="E105:F105"/>
    <mergeCell ref="G105:H105"/>
    <mergeCell ref="I105:K105"/>
    <mergeCell ref="L105:M105"/>
    <mergeCell ref="N105:P105"/>
    <mergeCell ref="Q105:R105"/>
    <mergeCell ref="S105:T105"/>
    <mergeCell ref="U105:V105"/>
    <mergeCell ref="W105:X105"/>
    <mergeCell ref="Y105:AB105"/>
    <mergeCell ref="AC105:AD105"/>
    <mergeCell ref="AE105:AF105"/>
    <mergeCell ref="AG105:AI105"/>
    <mergeCell ref="AJ105:AK105"/>
    <mergeCell ref="AO104:AP104"/>
    <mergeCell ref="A101:AP101"/>
    <mergeCell ref="B106:D106"/>
    <mergeCell ref="E106:F106"/>
    <mergeCell ref="G106:H106"/>
    <mergeCell ref="I106:K106"/>
    <mergeCell ref="L106:M106"/>
    <mergeCell ref="N106:P106"/>
    <mergeCell ref="Q106:R106"/>
    <mergeCell ref="S106:T106"/>
    <mergeCell ref="U106:V106"/>
    <mergeCell ref="W106:X106"/>
    <mergeCell ref="Y106:AB106"/>
    <mergeCell ref="AC106:AD106"/>
    <mergeCell ref="AE106:AF106"/>
    <mergeCell ref="AG106:AI106"/>
    <mergeCell ref="AJ106:AK106"/>
    <mergeCell ref="AO106:AP106"/>
    <mergeCell ref="B103:D103"/>
    <mergeCell ref="E103:F103"/>
    <mergeCell ref="G103:H103"/>
    <mergeCell ref="I103:K103"/>
    <mergeCell ref="L103:M103"/>
    <mergeCell ref="N103:P103"/>
    <mergeCell ref="Q103:R103"/>
    <mergeCell ref="S103:T103"/>
    <mergeCell ref="U103:V103"/>
    <mergeCell ref="W103:X103"/>
    <mergeCell ref="Y103:AB103"/>
    <mergeCell ref="AC103:AD103"/>
    <mergeCell ref="AE103:AF103"/>
    <mergeCell ref="AG103:AI103"/>
    <mergeCell ref="AC98:AD98"/>
    <mergeCell ref="AE98:AF98"/>
    <mergeCell ref="AG98:AI98"/>
    <mergeCell ref="AJ98:AK98"/>
    <mergeCell ref="AO98:AP98"/>
    <mergeCell ref="Y100:AB100"/>
    <mergeCell ref="AC100:AD100"/>
    <mergeCell ref="AE100:AF100"/>
    <mergeCell ref="AG100:AI100"/>
    <mergeCell ref="AJ100:AK100"/>
    <mergeCell ref="AO100:AP100"/>
    <mergeCell ref="AJ99:AK99"/>
    <mergeCell ref="AO99:AP99"/>
    <mergeCell ref="B99:D99"/>
    <mergeCell ref="E99:F99"/>
    <mergeCell ref="G99:H99"/>
    <mergeCell ref="I99:K99"/>
    <mergeCell ref="L99:M99"/>
    <mergeCell ref="N99:P99"/>
    <mergeCell ref="Q99:R99"/>
    <mergeCell ref="S99:T99"/>
    <mergeCell ref="U99:V99"/>
    <mergeCell ref="W99:X99"/>
    <mergeCell ref="AC99:AD99"/>
    <mergeCell ref="Y99:AB99"/>
    <mergeCell ref="AE99:AF99"/>
    <mergeCell ref="AG99:AI99"/>
    <mergeCell ref="A100:F100"/>
    <mergeCell ref="G100:H100"/>
    <mergeCell ref="I100:K100"/>
    <mergeCell ref="L100:M100"/>
    <mergeCell ref="N100:P100"/>
    <mergeCell ref="E96:F96"/>
    <mergeCell ref="G96:H96"/>
    <mergeCell ref="I96:K96"/>
    <mergeCell ref="L96:M96"/>
    <mergeCell ref="N96:P96"/>
    <mergeCell ref="Q96:R96"/>
    <mergeCell ref="S96:T96"/>
    <mergeCell ref="U96:V96"/>
    <mergeCell ref="W96:X96"/>
    <mergeCell ref="Y96:AB96"/>
    <mergeCell ref="AC96:AD96"/>
    <mergeCell ref="AE96:AF96"/>
    <mergeCell ref="AG96:AI96"/>
    <mergeCell ref="AJ96:AK96"/>
    <mergeCell ref="AO96:AP96"/>
    <mergeCell ref="B97:D97"/>
    <mergeCell ref="E97:F97"/>
    <mergeCell ref="G97:H97"/>
    <mergeCell ref="I97:K97"/>
    <mergeCell ref="L97:M97"/>
    <mergeCell ref="N97:P97"/>
    <mergeCell ref="Q97:R97"/>
    <mergeCell ref="S97:T97"/>
    <mergeCell ref="U97:V97"/>
    <mergeCell ref="W97:X97"/>
    <mergeCell ref="Y97:AB97"/>
    <mergeCell ref="AC97:AD97"/>
    <mergeCell ref="AE97:AF97"/>
    <mergeCell ref="AG97:AI97"/>
    <mergeCell ref="AJ97:AK97"/>
    <mergeCell ref="AO97:AP97"/>
    <mergeCell ref="B96:D96"/>
    <mergeCell ref="B94:D94"/>
    <mergeCell ref="E94:F94"/>
    <mergeCell ref="G94:H94"/>
    <mergeCell ref="I94:K94"/>
    <mergeCell ref="L94:M94"/>
    <mergeCell ref="N94:P94"/>
    <mergeCell ref="Q94:R94"/>
    <mergeCell ref="S94:T94"/>
    <mergeCell ref="U94:V94"/>
    <mergeCell ref="W94:X94"/>
    <mergeCell ref="Y94:AB94"/>
    <mergeCell ref="AC94:AD94"/>
    <mergeCell ref="AE94:AF94"/>
    <mergeCell ref="AG94:AI94"/>
    <mergeCell ref="AJ94:AK94"/>
    <mergeCell ref="AO94:AP94"/>
    <mergeCell ref="A95:AP95"/>
    <mergeCell ref="B86:D86"/>
    <mergeCell ref="G90:H90"/>
    <mergeCell ref="B88:D88"/>
    <mergeCell ref="E88:F88"/>
    <mergeCell ref="G88:H88"/>
    <mergeCell ref="A92:A93"/>
    <mergeCell ref="B92:D93"/>
    <mergeCell ref="E92:F93"/>
    <mergeCell ref="G92:M92"/>
    <mergeCell ref="N92:P93"/>
    <mergeCell ref="Q92:AB92"/>
    <mergeCell ref="AC92:AP92"/>
    <mergeCell ref="G93:H93"/>
    <mergeCell ref="I93:K93"/>
    <mergeCell ref="L93:M93"/>
    <mergeCell ref="Q93:R93"/>
    <mergeCell ref="S93:T93"/>
    <mergeCell ref="U93:V93"/>
    <mergeCell ref="W93:X93"/>
    <mergeCell ref="Y93:AB93"/>
    <mergeCell ref="AC93:AD93"/>
    <mergeCell ref="AE93:AF93"/>
    <mergeCell ref="AG93:AI93"/>
    <mergeCell ref="AJ93:AK93"/>
    <mergeCell ref="AO93:AP93"/>
    <mergeCell ref="AN91:AQ91"/>
    <mergeCell ref="E86:F86"/>
    <mergeCell ref="E87:F87"/>
    <mergeCell ref="G86:H86"/>
    <mergeCell ref="G87:H87"/>
    <mergeCell ref="Q86:R86"/>
    <mergeCell ref="Q87:R87"/>
    <mergeCell ref="Q89:R89"/>
    <mergeCell ref="AC86:AD86"/>
    <mergeCell ref="AC87:AD87"/>
    <mergeCell ref="W86:X86"/>
    <mergeCell ref="W87:X87"/>
    <mergeCell ref="W89:X89"/>
    <mergeCell ref="Y86:AB86"/>
    <mergeCell ref="Y87:AB87"/>
    <mergeCell ref="L86:M86"/>
    <mergeCell ref="L87:M87"/>
    <mergeCell ref="AO82:AP82"/>
    <mergeCell ref="A83:F83"/>
    <mergeCell ref="G83:H83"/>
    <mergeCell ref="I83:K83"/>
    <mergeCell ref="L83:M83"/>
    <mergeCell ref="N83:P83"/>
    <mergeCell ref="Q83:R83"/>
    <mergeCell ref="S83:T83"/>
    <mergeCell ref="U83:V83"/>
    <mergeCell ref="W83:X83"/>
    <mergeCell ref="Y83:AB83"/>
    <mergeCell ref="AC83:AD83"/>
    <mergeCell ref="AE83:AF83"/>
    <mergeCell ref="AG83:AI83"/>
    <mergeCell ref="AJ83:AK83"/>
    <mergeCell ref="AO83:AP83"/>
    <mergeCell ref="AI82:AK82"/>
    <mergeCell ref="U84:V84"/>
    <mergeCell ref="W84:X84"/>
    <mergeCell ref="B81:D81"/>
    <mergeCell ref="E81:F81"/>
    <mergeCell ref="G81:H81"/>
    <mergeCell ref="I81:K81"/>
    <mergeCell ref="L81:M81"/>
    <mergeCell ref="N81:P81"/>
    <mergeCell ref="Q81:R81"/>
    <mergeCell ref="S81:T81"/>
    <mergeCell ref="U81:V81"/>
    <mergeCell ref="W81:X81"/>
    <mergeCell ref="Y81:AB81"/>
    <mergeCell ref="AC81:AD81"/>
    <mergeCell ref="AE81:AF81"/>
    <mergeCell ref="AG81:AI81"/>
    <mergeCell ref="AJ81:AK81"/>
    <mergeCell ref="AE82:AF82"/>
    <mergeCell ref="AO81:AP81"/>
    <mergeCell ref="E80:F80"/>
    <mergeCell ref="I80:K80"/>
    <mergeCell ref="L80:M80"/>
    <mergeCell ref="N80:P80"/>
    <mergeCell ref="Q80:R80"/>
    <mergeCell ref="S80:T80"/>
    <mergeCell ref="U80:V80"/>
    <mergeCell ref="W80:X80"/>
    <mergeCell ref="B79:D79"/>
    <mergeCell ref="E79:F79"/>
    <mergeCell ref="G79:H79"/>
    <mergeCell ref="I79:K79"/>
    <mergeCell ref="L79:M79"/>
    <mergeCell ref="N79:P79"/>
    <mergeCell ref="Q79:R79"/>
    <mergeCell ref="S79:T79"/>
    <mergeCell ref="U79:V79"/>
    <mergeCell ref="W79:X79"/>
    <mergeCell ref="Y79:AB79"/>
    <mergeCell ref="AC79:AD79"/>
    <mergeCell ref="AE79:AF79"/>
    <mergeCell ref="AG79:AI79"/>
    <mergeCell ref="AJ79:AK79"/>
    <mergeCell ref="AO79:AP79"/>
    <mergeCell ref="AC80:AD80"/>
    <mergeCell ref="AE80:AF80"/>
    <mergeCell ref="AG80:AI80"/>
    <mergeCell ref="AJ80:AK80"/>
    <mergeCell ref="AO80:AP80"/>
    <mergeCell ref="AC74:AD74"/>
    <mergeCell ref="AE74:AF74"/>
    <mergeCell ref="AG74:AI74"/>
    <mergeCell ref="AJ74:AK74"/>
    <mergeCell ref="AO74:AP74"/>
    <mergeCell ref="A75:AP75"/>
    <mergeCell ref="B76:D76"/>
    <mergeCell ref="E76:F76"/>
    <mergeCell ref="G76:H76"/>
    <mergeCell ref="I76:K76"/>
    <mergeCell ref="L76:M76"/>
    <mergeCell ref="N76:P76"/>
    <mergeCell ref="Q76:R76"/>
    <mergeCell ref="S76:T76"/>
    <mergeCell ref="U76:V76"/>
    <mergeCell ref="W76:X76"/>
    <mergeCell ref="G78:H78"/>
    <mergeCell ref="I78:K78"/>
    <mergeCell ref="L78:M78"/>
    <mergeCell ref="N78:P78"/>
    <mergeCell ref="Q78:R78"/>
    <mergeCell ref="S78:T78"/>
    <mergeCell ref="U78:V78"/>
    <mergeCell ref="W78:X78"/>
    <mergeCell ref="Y78:AB78"/>
    <mergeCell ref="AC78:AD78"/>
    <mergeCell ref="AE78:AF78"/>
    <mergeCell ref="AG78:AI78"/>
    <mergeCell ref="AJ78:AK78"/>
    <mergeCell ref="AO78:AP78"/>
    <mergeCell ref="B78:D78"/>
    <mergeCell ref="E78:F78"/>
    <mergeCell ref="AC72:AD72"/>
    <mergeCell ref="AE72:AF72"/>
    <mergeCell ref="AG72:AI72"/>
    <mergeCell ref="AJ72:AK72"/>
    <mergeCell ref="AO72:AP72"/>
    <mergeCell ref="B73:D73"/>
    <mergeCell ref="E73:F73"/>
    <mergeCell ref="G73:H73"/>
    <mergeCell ref="I73:K73"/>
    <mergeCell ref="L73:M73"/>
    <mergeCell ref="N73:P73"/>
    <mergeCell ref="Q73:R73"/>
    <mergeCell ref="S73:T73"/>
    <mergeCell ref="U73:V73"/>
    <mergeCell ref="W73:X73"/>
    <mergeCell ref="Y73:AB73"/>
    <mergeCell ref="B77:D77"/>
    <mergeCell ref="E77:F77"/>
    <mergeCell ref="G77:H77"/>
    <mergeCell ref="I77:K77"/>
    <mergeCell ref="L77:M77"/>
    <mergeCell ref="N77:P77"/>
    <mergeCell ref="Q77:R77"/>
    <mergeCell ref="S77:T77"/>
    <mergeCell ref="U77:V77"/>
    <mergeCell ref="W77:X77"/>
    <mergeCell ref="Y77:AB77"/>
    <mergeCell ref="AC77:AD77"/>
    <mergeCell ref="AE77:AF77"/>
    <mergeCell ref="AG77:AI77"/>
    <mergeCell ref="AJ77:AK77"/>
    <mergeCell ref="AO77:AP77"/>
    <mergeCell ref="AC73:AD73"/>
    <mergeCell ref="AE73:AF73"/>
    <mergeCell ref="AG73:AI73"/>
    <mergeCell ref="AJ73:AK73"/>
    <mergeCell ref="AO73:AP73"/>
    <mergeCell ref="B71:D71"/>
    <mergeCell ref="E71:F71"/>
    <mergeCell ref="G71:H71"/>
    <mergeCell ref="I71:K71"/>
    <mergeCell ref="L71:M71"/>
    <mergeCell ref="N71:P71"/>
    <mergeCell ref="Q71:R71"/>
    <mergeCell ref="S71:T71"/>
    <mergeCell ref="U71:V71"/>
    <mergeCell ref="W71:X71"/>
    <mergeCell ref="Y71:AB71"/>
    <mergeCell ref="AC76:AD76"/>
    <mergeCell ref="AE76:AF76"/>
    <mergeCell ref="AG76:AI76"/>
    <mergeCell ref="AJ76:AK76"/>
    <mergeCell ref="AO76:AP76"/>
    <mergeCell ref="B72:D72"/>
    <mergeCell ref="E72:F72"/>
    <mergeCell ref="G72:H72"/>
    <mergeCell ref="I72:K72"/>
    <mergeCell ref="L72:M72"/>
    <mergeCell ref="N72:P72"/>
    <mergeCell ref="Q72:R72"/>
    <mergeCell ref="S72:T72"/>
    <mergeCell ref="U72:V72"/>
    <mergeCell ref="W72:X72"/>
    <mergeCell ref="Y72:AB72"/>
    <mergeCell ref="AC71:AD71"/>
    <mergeCell ref="AE71:AF71"/>
    <mergeCell ref="AG71:AI71"/>
    <mergeCell ref="AJ71:AK71"/>
    <mergeCell ref="AO71:AP71"/>
    <mergeCell ref="B68:D68"/>
    <mergeCell ref="E68:F68"/>
    <mergeCell ref="G68:H68"/>
    <mergeCell ref="I68:K68"/>
    <mergeCell ref="L68:M68"/>
    <mergeCell ref="N68:P68"/>
    <mergeCell ref="Q68:R68"/>
    <mergeCell ref="S68:T68"/>
    <mergeCell ref="U68:V68"/>
    <mergeCell ref="W68:X68"/>
    <mergeCell ref="Y68:AB68"/>
    <mergeCell ref="AC68:AD68"/>
    <mergeCell ref="AE68:AF68"/>
    <mergeCell ref="AG68:AI68"/>
    <mergeCell ref="AJ68:AK68"/>
    <mergeCell ref="AO68:AP68"/>
    <mergeCell ref="A69:AP69"/>
    <mergeCell ref="E70:F70"/>
    <mergeCell ref="G70:H70"/>
    <mergeCell ref="AC70:AD70"/>
    <mergeCell ref="AE70:AF70"/>
    <mergeCell ref="AG70:AI70"/>
    <mergeCell ref="AJ70:AK70"/>
    <mergeCell ref="AO70:AP70"/>
    <mergeCell ref="B70:D70"/>
    <mergeCell ref="A66:A67"/>
    <mergeCell ref="B66:D67"/>
    <mergeCell ref="E66:F67"/>
    <mergeCell ref="G66:M66"/>
    <mergeCell ref="N66:P67"/>
    <mergeCell ref="Q66:AB66"/>
    <mergeCell ref="AC66:AP66"/>
    <mergeCell ref="G67:H67"/>
    <mergeCell ref="I67:K67"/>
    <mergeCell ref="L67:M67"/>
    <mergeCell ref="Q67:R67"/>
    <mergeCell ref="S67:T67"/>
    <mergeCell ref="U67:V67"/>
    <mergeCell ref="W67:X67"/>
    <mergeCell ref="Y67:AB67"/>
    <mergeCell ref="AC67:AD67"/>
    <mergeCell ref="AE67:AF67"/>
    <mergeCell ref="AG67:AI67"/>
    <mergeCell ref="AJ67:AK67"/>
    <mergeCell ref="AO67:AP67"/>
    <mergeCell ref="A58:F58"/>
    <mergeCell ref="G58:H58"/>
    <mergeCell ref="I58:K58"/>
    <mergeCell ref="L58:M58"/>
    <mergeCell ref="N58:P58"/>
    <mergeCell ref="Q58:R58"/>
    <mergeCell ref="S58:T58"/>
    <mergeCell ref="U58:V58"/>
    <mergeCell ref="W58:X58"/>
    <mergeCell ref="Y58:AB58"/>
    <mergeCell ref="AC58:AD58"/>
    <mergeCell ref="AE58:AF58"/>
    <mergeCell ref="AG58:AI58"/>
    <mergeCell ref="AJ58:AK58"/>
    <mergeCell ref="AO58:AP58"/>
    <mergeCell ref="A65:M65"/>
    <mergeCell ref="N65:AQ65"/>
    <mergeCell ref="I61:K61"/>
    <mergeCell ref="I60:K60"/>
    <mergeCell ref="I63:K63"/>
    <mergeCell ref="I64:K64"/>
    <mergeCell ref="L60:M60"/>
    <mergeCell ref="L61:M61"/>
    <mergeCell ref="L63:M63"/>
    <mergeCell ref="L64:M64"/>
    <mergeCell ref="N60:P60"/>
    <mergeCell ref="N63:P63"/>
    <mergeCell ref="N64:P64"/>
    <mergeCell ref="A59:AP59"/>
    <mergeCell ref="AO60:AP60"/>
    <mergeCell ref="AO61:AP61"/>
    <mergeCell ref="AO63:AP63"/>
    <mergeCell ref="A56:F56"/>
    <mergeCell ref="G56:H56"/>
    <mergeCell ref="I56:K56"/>
    <mergeCell ref="L56:M56"/>
    <mergeCell ref="N56:P56"/>
    <mergeCell ref="Q56:R56"/>
    <mergeCell ref="S56:T56"/>
    <mergeCell ref="U56:V56"/>
    <mergeCell ref="W56:X56"/>
    <mergeCell ref="Y56:AB56"/>
    <mergeCell ref="AC56:AD56"/>
    <mergeCell ref="AE56:AF56"/>
    <mergeCell ref="AG56:AI56"/>
    <mergeCell ref="AJ56:AK56"/>
    <mergeCell ref="AO56:AP56"/>
    <mergeCell ref="A57:F57"/>
    <mergeCell ref="G57:H57"/>
    <mergeCell ref="I57:K57"/>
    <mergeCell ref="L57:M57"/>
    <mergeCell ref="N57:P57"/>
    <mergeCell ref="Q57:R57"/>
    <mergeCell ref="S57:T57"/>
    <mergeCell ref="U57:V57"/>
    <mergeCell ref="W57:X57"/>
    <mergeCell ref="Y57:AB57"/>
    <mergeCell ref="AC57:AD57"/>
    <mergeCell ref="AE57:AF57"/>
    <mergeCell ref="AG57:AI57"/>
    <mergeCell ref="AJ57:AK57"/>
    <mergeCell ref="AO57:AP57"/>
    <mergeCell ref="B54:D54"/>
    <mergeCell ref="E54:F54"/>
    <mergeCell ref="G54:H54"/>
    <mergeCell ref="I54:K54"/>
    <mergeCell ref="L54:M54"/>
    <mergeCell ref="N54:P54"/>
    <mergeCell ref="Q54:R54"/>
    <mergeCell ref="S54:T54"/>
    <mergeCell ref="U54:V54"/>
    <mergeCell ref="W54:X54"/>
    <mergeCell ref="Y54:AB54"/>
    <mergeCell ref="AC54:AD54"/>
    <mergeCell ref="AE54:AF54"/>
    <mergeCell ref="AG54:AI54"/>
    <mergeCell ref="AJ54:AK54"/>
    <mergeCell ref="AO54:AP54"/>
    <mergeCell ref="A55:F55"/>
    <mergeCell ref="G55:H55"/>
    <mergeCell ref="I55:K55"/>
    <mergeCell ref="L55:M55"/>
    <mergeCell ref="N55:P55"/>
    <mergeCell ref="Q55:R55"/>
    <mergeCell ref="S55:T55"/>
    <mergeCell ref="U55:V55"/>
    <mergeCell ref="W55:X55"/>
    <mergeCell ref="Y55:AB55"/>
    <mergeCell ref="AC55:AD55"/>
    <mergeCell ref="AE55:AF55"/>
    <mergeCell ref="AG55:AI55"/>
    <mergeCell ref="AJ55:AK55"/>
    <mergeCell ref="AO55:AP55"/>
    <mergeCell ref="B52:D52"/>
    <mergeCell ref="E52:F52"/>
    <mergeCell ref="G52:H52"/>
    <mergeCell ref="I52:K52"/>
    <mergeCell ref="L52:M52"/>
    <mergeCell ref="N52:P52"/>
    <mergeCell ref="Q52:R52"/>
    <mergeCell ref="S52:T52"/>
    <mergeCell ref="U52:V52"/>
    <mergeCell ref="W52:X52"/>
    <mergeCell ref="Y52:AB52"/>
    <mergeCell ref="AC52:AD52"/>
    <mergeCell ref="AE52:AF52"/>
    <mergeCell ref="AG52:AI52"/>
    <mergeCell ref="AJ52:AK52"/>
    <mergeCell ref="AO52:AP52"/>
    <mergeCell ref="B53:D53"/>
    <mergeCell ref="E53:F53"/>
    <mergeCell ref="G53:H53"/>
    <mergeCell ref="I53:K53"/>
    <mergeCell ref="L53:M53"/>
    <mergeCell ref="N53:P53"/>
    <mergeCell ref="Q53:R53"/>
    <mergeCell ref="S53:T53"/>
    <mergeCell ref="U53:V53"/>
    <mergeCell ref="W53:X53"/>
    <mergeCell ref="Y53:AB53"/>
    <mergeCell ref="AC53:AD53"/>
    <mergeCell ref="AE53:AF53"/>
    <mergeCell ref="AG53:AI53"/>
    <mergeCell ref="AJ53:AK53"/>
    <mergeCell ref="AO53:AP53"/>
    <mergeCell ref="B50:D50"/>
    <mergeCell ref="E50:F50"/>
    <mergeCell ref="G50:H50"/>
    <mergeCell ref="I50:K50"/>
    <mergeCell ref="L50:M50"/>
    <mergeCell ref="N50:P50"/>
    <mergeCell ref="Q50:R50"/>
    <mergeCell ref="S50:T50"/>
    <mergeCell ref="U50:V50"/>
    <mergeCell ref="W50:X50"/>
    <mergeCell ref="Y50:AB50"/>
    <mergeCell ref="AC50:AD50"/>
    <mergeCell ref="AE50:AF50"/>
    <mergeCell ref="AG50:AI50"/>
    <mergeCell ref="AJ50:AK50"/>
    <mergeCell ref="AO50:AP50"/>
    <mergeCell ref="B51:D51"/>
    <mergeCell ref="E51:F51"/>
    <mergeCell ref="G51:H51"/>
    <mergeCell ref="I51:K51"/>
    <mergeCell ref="L51:M51"/>
    <mergeCell ref="N51:P51"/>
    <mergeCell ref="Q51:R51"/>
    <mergeCell ref="S51:T51"/>
    <mergeCell ref="U51:V51"/>
    <mergeCell ref="W51:X51"/>
    <mergeCell ref="Y51:AB51"/>
    <mergeCell ref="AC51:AD51"/>
    <mergeCell ref="AE51:AF51"/>
    <mergeCell ref="AG51:AI51"/>
    <mergeCell ref="AJ51:AK51"/>
    <mergeCell ref="AO51:AP51"/>
    <mergeCell ref="B48:D48"/>
    <mergeCell ref="E48:F48"/>
    <mergeCell ref="G48:H48"/>
    <mergeCell ref="I48:K48"/>
    <mergeCell ref="L48:M48"/>
    <mergeCell ref="N48:P48"/>
    <mergeCell ref="Q48:R48"/>
    <mergeCell ref="S48:T48"/>
    <mergeCell ref="U48:V48"/>
    <mergeCell ref="W48:X48"/>
    <mergeCell ref="Y48:AB48"/>
    <mergeCell ref="AC48:AD48"/>
    <mergeCell ref="AE48:AF48"/>
    <mergeCell ref="AG48:AI48"/>
    <mergeCell ref="AJ48:AK48"/>
    <mergeCell ref="AO48:AP48"/>
    <mergeCell ref="B49:D49"/>
    <mergeCell ref="E49:F49"/>
    <mergeCell ref="G49:H49"/>
    <mergeCell ref="I49:K49"/>
    <mergeCell ref="L49:M49"/>
    <mergeCell ref="N49:P49"/>
    <mergeCell ref="Q49:R49"/>
    <mergeCell ref="S49:T49"/>
    <mergeCell ref="U49:V49"/>
    <mergeCell ref="W49:X49"/>
    <mergeCell ref="Y49:AB49"/>
    <mergeCell ref="AC49:AD49"/>
    <mergeCell ref="AE49:AF49"/>
    <mergeCell ref="AG49:AI49"/>
    <mergeCell ref="AJ49:AK49"/>
    <mergeCell ref="AO49:AP49"/>
    <mergeCell ref="A45:F45"/>
    <mergeCell ref="G45:H45"/>
    <mergeCell ref="I45:K45"/>
    <mergeCell ref="L45:M45"/>
    <mergeCell ref="N45:P45"/>
    <mergeCell ref="Q45:R45"/>
    <mergeCell ref="S45:T45"/>
    <mergeCell ref="U45:V45"/>
    <mergeCell ref="W45:X45"/>
    <mergeCell ref="Y45:AB45"/>
    <mergeCell ref="AC45:AD45"/>
    <mergeCell ref="AE45:AF45"/>
    <mergeCell ref="AG45:AI45"/>
    <mergeCell ref="AJ45:AK45"/>
    <mergeCell ref="AO45:AP45"/>
    <mergeCell ref="A46:AP46"/>
    <mergeCell ref="B47:D47"/>
    <mergeCell ref="E47:F47"/>
    <mergeCell ref="G47:H47"/>
    <mergeCell ref="I47:K47"/>
    <mergeCell ref="L47:M47"/>
    <mergeCell ref="N47:P47"/>
    <mergeCell ref="Q47:R47"/>
    <mergeCell ref="S47:T47"/>
    <mergeCell ref="U47:V47"/>
    <mergeCell ref="W47:X47"/>
    <mergeCell ref="Y47:AB47"/>
    <mergeCell ref="AC47:AD47"/>
    <mergeCell ref="AE47:AF47"/>
    <mergeCell ref="AG47:AI47"/>
    <mergeCell ref="AJ47:AK47"/>
    <mergeCell ref="AO47:AP47"/>
    <mergeCell ref="B43:D43"/>
    <mergeCell ref="E43:F43"/>
    <mergeCell ref="G43:H43"/>
    <mergeCell ref="I43:K43"/>
    <mergeCell ref="L43:M43"/>
    <mergeCell ref="N43:P43"/>
    <mergeCell ref="Q43:R43"/>
    <mergeCell ref="S43:T43"/>
    <mergeCell ref="U43:V43"/>
    <mergeCell ref="W43:X43"/>
    <mergeCell ref="Y43:AB43"/>
    <mergeCell ref="AC43:AD43"/>
    <mergeCell ref="AE43:AF43"/>
    <mergeCell ref="AG43:AI43"/>
    <mergeCell ref="AJ43:AK43"/>
    <mergeCell ref="AO43:AP43"/>
    <mergeCell ref="B44:D44"/>
    <mergeCell ref="E44:F44"/>
    <mergeCell ref="G44:H44"/>
    <mergeCell ref="I44:K44"/>
    <mergeCell ref="L44:M44"/>
    <mergeCell ref="N44:P44"/>
    <mergeCell ref="Q44:R44"/>
    <mergeCell ref="S44:T44"/>
    <mergeCell ref="U44:V44"/>
    <mergeCell ref="W44:X44"/>
    <mergeCell ref="Y44:AB44"/>
    <mergeCell ref="AC44:AD44"/>
    <mergeCell ref="AE44:AF44"/>
    <mergeCell ref="AG44:AI44"/>
    <mergeCell ref="AJ44:AK44"/>
    <mergeCell ref="AO44:AP44"/>
    <mergeCell ref="AJ40:AK40"/>
    <mergeCell ref="AO40:AP40"/>
    <mergeCell ref="B42:D42"/>
    <mergeCell ref="E42:F42"/>
    <mergeCell ref="G42:H42"/>
    <mergeCell ref="I42:K42"/>
    <mergeCell ref="L42:M42"/>
    <mergeCell ref="N42:P42"/>
    <mergeCell ref="Q42:R42"/>
    <mergeCell ref="S42:T42"/>
    <mergeCell ref="U42:V42"/>
    <mergeCell ref="W42:X42"/>
    <mergeCell ref="Y42:AB42"/>
    <mergeCell ref="AC42:AD42"/>
    <mergeCell ref="AE42:AF42"/>
    <mergeCell ref="AG42:AI42"/>
    <mergeCell ref="AJ42:AK42"/>
    <mergeCell ref="AO42:AP42"/>
    <mergeCell ref="AE41:AF41"/>
    <mergeCell ref="AG41:AI41"/>
    <mergeCell ref="AJ41:AK41"/>
    <mergeCell ref="AO41:AP41"/>
    <mergeCell ref="B40:D40"/>
    <mergeCell ref="E40:F40"/>
    <mergeCell ref="G40:H40"/>
    <mergeCell ref="I40:K40"/>
    <mergeCell ref="L40:M40"/>
    <mergeCell ref="N40:P40"/>
    <mergeCell ref="Q40:R40"/>
    <mergeCell ref="S40:T40"/>
    <mergeCell ref="U40:V40"/>
    <mergeCell ref="E41:F41"/>
    <mergeCell ref="B38:D38"/>
    <mergeCell ref="E38:F38"/>
    <mergeCell ref="G38:H38"/>
    <mergeCell ref="I38:K38"/>
    <mergeCell ref="L38:M38"/>
    <mergeCell ref="N38:P38"/>
    <mergeCell ref="Q38:R38"/>
    <mergeCell ref="S38:T38"/>
    <mergeCell ref="U38:V38"/>
    <mergeCell ref="W38:X38"/>
    <mergeCell ref="Y38:AB38"/>
    <mergeCell ref="AC38:AD38"/>
    <mergeCell ref="AE38:AF38"/>
    <mergeCell ref="AG38:AI38"/>
    <mergeCell ref="AJ38:AK38"/>
    <mergeCell ref="AO38:AP38"/>
    <mergeCell ref="A39:AP39"/>
    <mergeCell ref="N29:P29"/>
    <mergeCell ref="I28:K28"/>
    <mergeCell ref="E32:F32"/>
    <mergeCell ref="G32:H32"/>
    <mergeCell ref="I31:K31"/>
    <mergeCell ref="I29:K29"/>
    <mergeCell ref="B29:D29"/>
    <mergeCell ref="E29:F29"/>
    <mergeCell ref="G29:H29"/>
    <mergeCell ref="Q36:AB36"/>
    <mergeCell ref="AC36:AP36"/>
    <mergeCell ref="G37:H37"/>
    <mergeCell ref="I37:K37"/>
    <mergeCell ref="L37:M37"/>
    <mergeCell ref="Q37:R37"/>
    <mergeCell ref="S37:T37"/>
    <mergeCell ref="U37:V37"/>
    <mergeCell ref="W37:X37"/>
    <mergeCell ref="Y37:AB37"/>
    <mergeCell ref="AC37:AD37"/>
    <mergeCell ref="AE37:AF37"/>
    <mergeCell ref="AG37:AI37"/>
    <mergeCell ref="AJ37:AK37"/>
    <mergeCell ref="AO37:AP37"/>
    <mergeCell ref="AG29:AI29"/>
    <mergeCell ref="AJ29:AK29"/>
    <mergeCell ref="AO29:AP29"/>
    <mergeCell ref="N33:P33"/>
    <mergeCell ref="Y33:AB33"/>
    <mergeCell ref="Y29:AB29"/>
    <mergeCell ref="AC29:AD29"/>
    <mergeCell ref="AE29:AF29"/>
    <mergeCell ref="A25:F25"/>
    <mergeCell ref="G25:H25"/>
    <mergeCell ref="I25:K25"/>
    <mergeCell ref="L25:M25"/>
    <mergeCell ref="N25:P25"/>
    <mergeCell ref="Q25:R25"/>
    <mergeCell ref="S25:T25"/>
    <mergeCell ref="U25:V25"/>
    <mergeCell ref="W25:X25"/>
    <mergeCell ref="Y25:AB25"/>
    <mergeCell ref="AC25:AD25"/>
    <mergeCell ref="AE25:AF25"/>
    <mergeCell ref="AG25:AI25"/>
    <mergeCell ref="AJ25:AK25"/>
    <mergeCell ref="AO25:AP25"/>
    <mergeCell ref="A26:F26"/>
    <mergeCell ref="G26:H26"/>
    <mergeCell ref="I26:K26"/>
    <mergeCell ref="L26:M26"/>
    <mergeCell ref="N26:P26"/>
    <mergeCell ref="Q26:R26"/>
    <mergeCell ref="S26:T26"/>
    <mergeCell ref="U26:V26"/>
    <mergeCell ref="W26:X26"/>
    <mergeCell ref="Y26:AB26"/>
    <mergeCell ref="AC26:AD26"/>
    <mergeCell ref="AE26:AF26"/>
    <mergeCell ref="AG26:AI26"/>
    <mergeCell ref="AJ26:AK26"/>
    <mergeCell ref="AO26:AP26"/>
    <mergeCell ref="A23:F23"/>
    <mergeCell ref="G23:H23"/>
    <mergeCell ref="I23:K23"/>
    <mergeCell ref="L23:M23"/>
    <mergeCell ref="N23:P23"/>
    <mergeCell ref="Q23:R23"/>
    <mergeCell ref="S23:T23"/>
    <mergeCell ref="U23:V23"/>
    <mergeCell ref="W23:X23"/>
    <mergeCell ref="Y23:AB23"/>
    <mergeCell ref="AC23:AD23"/>
    <mergeCell ref="AE23:AF23"/>
    <mergeCell ref="AG23:AI23"/>
    <mergeCell ref="AJ23:AK23"/>
    <mergeCell ref="AO23:AP23"/>
    <mergeCell ref="A24:F24"/>
    <mergeCell ref="G24:H24"/>
    <mergeCell ref="I24:K24"/>
    <mergeCell ref="L24:M24"/>
    <mergeCell ref="N24:P24"/>
    <mergeCell ref="Q24:R24"/>
    <mergeCell ref="S24:T24"/>
    <mergeCell ref="U24:V24"/>
    <mergeCell ref="W24:X24"/>
    <mergeCell ref="Y24:AB24"/>
    <mergeCell ref="AC24:AD24"/>
    <mergeCell ref="AE24:AF24"/>
    <mergeCell ref="AG24:AI24"/>
    <mergeCell ref="AJ24:AK24"/>
    <mergeCell ref="AO24:AP24"/>
    <mergeCell ref="B22:D22"/>
    <mergeCell ref="E22:F22"/>
    <mergeCell ref="G22:H22"/>
    <mergeCell ref="I22:K22"/>
    <mergeCell ref="L22:M22"/>
    <mergeCell ref="N22:P22"/>
    <mergeCell ref="Q22:R22"/>
    <mergeCell ref="S22:T22"/>
    <mergeCell ref="U22:V22"/>
    <mergeCell ref="W22:X22"/>
    <mergeCell ref="Y22:AB22"/>
    <mergeCell ref="AC22:AD22"/>
    <mergeCell ref="AE22:AF22"/>
    <mergeCell ref="AG22:AI22"/>
    <mergeCell ref="AJ22:AK22"/>
    <mergeCell ref="AO22:AP22"/>
    <mergeCell ref="B20:D20"/>
    <mergeCell ref="E20:F20"/>
    <mergeCell ref="G20:H20"/>
    <mergeCell ref="I20:K20"/>
    <mergeCell ref="L20:M20"/>
    <mergeCell ref="N20:P20"/>
    <mergeCell ref="Q20:R20"/>
    <mergeCell ref="S20:T20"/>
    <mergeCell ref="U20:V20"/>
    <mergeCell ref="W20:X20"/>
    <mergeCell ref="Y20:AB20"/>
    <mergeCell ref="AC20:AD20"/>
    <mergeCell ref="AE20:AF20"/>
    <mergeCell ref="AG20:AI20"/>
    <mergeCell ref="AJ20:AK20"/>
    <mergeCell ref="AO20:AP20"/>
    <mergeCell ref="B21:D21"/>
    <mergeCell ref="E21:F21"/>
    <mergeCell ref="G21:H21"/>
    <mergeCell ref="I21:K21"/>
    <mergeCell ref="L21:M21"/>
    <mergeCell ref="N21:P21"/>
    <mergeCell ref="Q21:R21"/>
    <mergeCell ref="S21:T21"/>
    <mergeCell ref="U21:V21"/>
    <mergeCell ref="W21:X21"/>
    <mergeCell ref="Y21:AB21"/>
    <mergeCell ref="AC21:AD21"/>
    <mergeCell ref="AE21:AF21"/>
    <mergeCell ref="AG21:AI21"/>
    <mergeCell ref="AJ21:AK21"/>
    <mergeCell ref="AO21:AP21"/>
    <mergeCell ref="B18:D18"/>
    <mergeCell ref="E18:F18"/>
    <mergeCell ref="G18:H18"/>
    <mergeCell ref="I18:K18"/>
    <mergeCell ref="L18:M18"/>
    <mergeCell ref="N18:P18"/>
    <mergeCell ref="Q18:R18"/>
    <mergeCell ref="S18:T18"/>
    <mergeCell ref="U18:V18"/>
    <mergeCell ref="W18:X18"/>
    <mergeCell ref="Y18:AB18"/>
    <mergeCell ref="AC18:AD18"/>
    <mergeCell ref="AE18:AF18"/>
    <mergeCell ref="AG18:AI18"/>
    <mergeCell ref="AJ18:AK18"/>
    <mergeCell ref="AO18:AP18"/>
    <mergeCell ref="B19:D19"/>
    <mergeCell ref="E19:F19"/>
    <mergeCell ref="G19:H19"/>
    <mergeCell ref="I19:K19"/>
    <mergeCell ref="L19:M19"/>
    <mergeCell ref="N19:P19"/>
    <mergeCell ref="Q19:R19"/>
    <mergeCell ref="S19:T19"/>
    <mergeCell ref="U19:V19"/>
    <mergeCell ref="W19:X19"/>
    <mergeCell ref="Y19:AB19"/>
    <mergeCell ref="AC19:AD19"/>
    <mergeCell ref="AE19:AF19"/>
    <mergeCell ref="AG19:AI19"/>
    <mergeCell ref="AJ19:AK19"/>
    <mergeCell ref="AO19:AP19"/>
    <mergeCell ref="E16:F16"/>
    <mergeCell ref="G16:H16"/>
    <mergeCell ref="I16:K16"/>
    <mergeCell ref="L16:M16"/>
    <mergeCell ref="N16:P16"/>
    <mergeCell ref="Q16:R16"/>
    <mergeCell ref="S16:T16"/>
    <mergeCell ref="U16:V16"/>
    <mergeCell ref="W16:X16"/>
    <mergeCell ref="Y16:AB16"/>
    <mergeCell ref="AC16:AD16"/>
    <mergeCell ref="AE16:AF16"/>
    <mergeCell ref="AG16:AI16"/>
    <mergeCell ref="AJ16:AK16"/>
    <mergeCell ref="AO16:AP16"/>
    <mergeCell ref="E17:F17"/>
    <mergeCell ref="G17:H17"/>
    <mergeCell ref="I17:K17"/>
    <mergeCell ref="L17:M17"/>
    <mergeCell ref="N17:P17"/>
    <mergeCell ref="Q17:R17"/>
    <mergeCell ref="S17:T17"/>
    <mergeCell ref="U17:V17"/>
    <mergeCell ref="W17:X17"/>
    <mergeCell ref="Y17:AB17"/>
    <mergeCell ref="AC17:AD17"/>
    <mergeCell ref="AE17:AF17"/>
    <mergeCell ref="AO17:AP17"/>
    <mergeCell ref="A13:F13"/>
    <mergeCell ref="G13:H13"/>
    <mergeCell ref="I13:K13"/>
    <mergeCell ref="L13:M13"/>
    <mergeCell ref="N13:P13"/>
    <mergeCell ref="Q13:R13"/>
    <mergeCell ref="S13:T13"/>
    <mergeCell ref="U13:V13"/>
    <mergeCell ref="W13:X13"/>
    <mergeCell ref="Y13:AB13"/>
    <mergeCell ref="AC13:AD13"/>
    <mergeCell ref="AE13:AF13"/>
    <mergeCell ref="AG13:AI13"/>
    <mergeCell ref="AJ13:AK13"/>
    <mergeCell ref="AO13:AP13"/>
    <mergeCell ref="A14:AP14"/>
    <mergeCell ref="B15:D15"/>
    <mergeCell ref="E15:F15"/>
    <mergeCell ref="G15:H15"/>
    <mergeCell ref="I15:K15"/>
    <mergeCell ref="L15:M15"/>
    <mergeCell ref="N15:P15"/>
    <mergeCell ref="Q15:R15"/>
    <mergeCell ref="S15:T15"/>
    <mergeCell ref="U15:V15"/>
    <mergeCell ref="W15:X15"/>
    <mergeCell ref="Y15:AB15"/>
    <mergeCell ref="AC15:AD15"/>
    <mergeCell ref="AE15:AF15"/>
    <mergeCell ref="AG15:AI15"/>
    <mergeCell ref="AJ15:AK15"/>
    <mergeCell ref="AO15:AP15"/>
    <mergeCell ref="B11:D11"/>
    <mergeCell ref="E11:F11"/>
    <mergeCell ref="G11:H11"/>
    <mergeCell ref="I11:K11"/>
    <mergeCell ref="L11:M11"/>
    <mergeCell ref="N11:P11"/>
    <mergeCell ref="Q11:R11"/>
    <mergeCell ref="S11:T11"/>
    <mergeCell ref="U11:V11"/>
    <mergeCell ref="W11:X11"/>
    <mergeCell ref="Y11:AB11"/>
    <mergeCell ref="AC11:AD11"/>
    <mergeCell ref="AE11:AF11"/>
    <mergeCell ref="AG11:AI11"/>
    <mergeCell ref="AJ11:AK11"/>
    <mergeCell ref="AO11:AP11"/>
    <mergeCell ref="B12:D12"/>
    <mergeCell ref="E12:F12"/>
    <mergeCell ref="G12:H12"/>
    <mergeCell ref="I12:K12"/>
    <mergeCell ref="L12:M12"/>
    <mergeCell ref="N12:P12"/>
    <mergeCell ref="Q12:R12"/>
    <mergeCell ref="S12:T12"/>
    <mergeCell ref="U12:V12"/>
    <mergeCell ref="W12:X12"/>
    <mergeCell ref="Y12:AB12"/>
    <mergeCell ref="AC12:AD12"/>
    <mergeCell ref="AE12:AF12"/>
    <mergeCell ref="AG12:AI12"/>
    <mergeCell ref="AJ12:AK12"/>
    <mergeCell ref="AO12:AP12"/>
    <mergeCell ref="B9:D9"/>
    <mergeCell ref="E9:F9"/>
    <mergeCell ref="G9:H9"/>
    <mergeCell ref="I9:K9"/>
    <mergeCell ref="L9:M9"/>
    <mergeCell ref="N9:P9"/>
    <mergeCell ref="Q9:R9"/>
    <mergeCell ref="S9:T9"/>
    <mergeCell ref="U9:V9"/>
    <mergeCell ref="W9:X9"/>
    <mergeCell ref="Y9:AB9"/>
    <mergeCell ref="AC9:AD9"/>
    <mergeCell ref="AE9:AF9"/>
    <mergeCell ref="AG9:AI9"/>
    <mergeCell ref="AJ9:AK9"/>
    <mergeCell ref="AO9:AP9"/>
    <mergeCell ref="B10:D10"/>
    <mergeCell ref="E10:F10"/>
    <mergeCell ref="G10:H10"/>
    <mergeCell ref="I10:K10"/>
    <mergeCell ref="W10:X10"/>
    <mergeCell ref="Y10:AB10"/>
    <mergeCell ref="AC10:AD10"/>
    <mergeCell ref="AE10:AF10"/>
    <mergeCell ref="AG10:AI10"/>
    <mergeCell ref="AJ10:AK10"/>
    <mergeCell ref="AO10:AP10"/>
    <mergeCell ref="B7:D7"/>
    <mergeCell ref="E7:F7"/>
    <mergeCell ref="G7:H7"/>
    <mergeCell ref="I7:K7"/>
    <mergeCell ref="L7:M7"/>
    <mergeCell ref="N7:P7"/>
    <mergeCell ref="Q7:R7"/>
    <mergeCell ref="S7:T7"/>
    <mergeCell ref="U7:V7"/>
    <mergeCell ref="W7:X7"/>
    <mergeCell ref="Y7:AB7"/>
    <mergeCell ref="AC7:AD7"/>
    <mergeCell ref="AE7:AF7"/>
    <mergeCell ref="AG7:AI7"/>
    <mergeCell ref="AJ7:AK7"/>
    <mergeCell ref="AO7:AP7"/>
    <mergeCell ref="A8:AP8"/>
    <mergeCell ref="L10:M10"/>
    <mergeCell ref="N10:P10"/>
    <mergeCell ref="Q10:R10"/>
    <mergeCell ref="S10:T10"/>
    <mergeCell ref="U10:V10"/>
    <mergeCell ref="A1:AH1"/>
    <mergeCell ref="A2:AH2"/>
    <mergeCell ref="A3:AQ3"/>
    <mergeCell ref="A4:H4"/>
    <mergeCell ref="I4:N4"/>
    <mergeCell ref="O4:AQ4"/>
    <mergeCell ref="A5:A6"/>
    <mergeCell ref="B5:D6"/>
    <mergeCell ref="E5:F6"/>
    <mergeCell ref="G5:M5"/>
    <mergeCell ref="N5:P6"/>
    <mergeCell ref="Q5:AB5"/>
    <mergeCell ref="AC5:AP5"/>
    <mergeCell ref="G6:H6"/>
    <mergeCell ref="I6:K6"/>
    <mergeCell ref="L6:M6"/>
    <mergeCell ref="Q6:R6"/>
    <mergeCell ref="S6:T6"/>
    <mergeCell ref="U6:V6"/>
    <mergeCell ref="W6:X6"/>
    <mergeCell ref="Y6:AB6"/>
    <mergeCell ref="AC6:AD6"/>
    <mergeCell ref="AE6:AF6"/>
    <mergeCell ref="AG6:AI6"/>
    <mergeCell ref="AJ6:AK6"/>
    <mergeCell ref="AO6:AP6"/>
    <mergeCell ref="E60:F60"/>
    <mergeCell ref="E61:F61"/>
    <mergeCell ref="G60:H60"/>
    <mergeCell ref="G61:H61"/>
    <mergeCell ref="G63:H63"/>
    <mergeCell ref="G64:H64"/>
    <mergeCell ref="B28:D28"/>
    <mergeCell ref="B31:D31"/>
    <mergeCell ref="B32:D32"/>
    <mergeCell ref="E28:F28"/>
    <mergeCell ref="E31:F31"/>
    <mergeCell ref="G28:H28"/>
    <mergeCell ref="G31:H31"/>
    <mergeCell ref="A34:AQ34"/>
    <mergeCell ref="A35:M35"/>
    <mergeCell ref="N35:AQ35"/>
    <mergeCell ref="I33:K33"/>
    <mergeCell ref="I32:K32"/>
    <mergeCell ref="G33:H33"/>
    <mergeCell ref="E33:F33"/>
    <mergeCell ref="L28:M28"/>
    <mergeCell ref="L31:M31"/>
    <mergeCell ref="L32:M32"/>
    <mergeCell ref="L33:M33"/>
    <mergeCell ref="N28:P28"/>
    <mergeCell ref="N31:P31"/>
    <mergeCell ref="A36:A37"/>
    <mergeCell ref="B36:D37"/>
    <mergeCell ref="E36:F37"/>
    <mergeCell ref="G36:M36"/>
    <mergeCell ref="N36:P37"/>
    <mergeCell ref="L29:M29"/>
    <mergeCell ref="Q100:R100"/>
    <mergeCell ref="S100:T100"/>
    <mergeCell ref="U100:V100"/>
    <mergeCell ref="W100:X100"/>
    <mergeCell ref="B104:D104"/>
    <mergeCell ref="E104:F104"/>
    <mergeCell ref="G104:H104"/>
    <mergeCell ref="I104:K104"/>
    <mergeCell ref="L104:M104"/>
    <mergeCell ref="N104:P104"/>
    <mergeCell ref="Q104:R104"/>
    <mergeCell ref="S104:T104"/>
    <mergeCell ref="U104:V104"/>
    <mergeCell ref="W104:X104"/>
    <mergeCell ref="Y104:AB104"/>
    <mergeCell ref="E102:F102"/>
    <mergeCell ref="G102:H102"/>
    <mergeCell ref="I102:K102"/>
    <mergeCell ref="L102:M102"/>
    <mergeCell ref="N102:P102"/>
    <mergeCell ref="Q102:R102"/>
    <mergeCell ref="S102:T102"/>
    <mergeCell ref="U102:V102"/>
    <mergeCell ref="W102:X102"/>
    <mergeCell ref="Y102:AB102"/>
    <mergeCell ref="AG104:AI104"/>
    <mergeCell ref="AJ104:AK104"/>
    <mergeCell ref="AJ103:AK103"/>
    <mergeCell ref="W110:X110"/>
    <mergeCell ref="Y110:AB110"/>
    <mergeCell ref="AC110:AD110"/>
    <mergeCell ref="AE110:AF110"/>
    <mergeCell ref="AC116:AD116"/>
    <mergeCell ref="AE116:AF116"/>
    <mergeCell ref="AG116:AI116"/>
    <mergeCell ref="W112:X112"/>
    <mergeCell ref="W113:X113"/>
    <mergeCell ref="AE115:AF115"/>
    <mergeCell ref="AG112:AI112"/>
    <mergeCell ref="AG113:AI113"/>
    <mergeCell ref="AG114:AI114"/>
    <mergeCell ref="AG115:AI115"/>
    <mergeCell ref="AG110:AI110"/>
    <mergeCell ref="AJ110:AK110"/>
    <mergeCell ref="N114:P114"/>
    <mergeCell ref="N113:P113"/>
    <mergeCell ref="N112:P112"/>
    <mergeCell ref="Q112:R112"/>
    <mergeCell ref="Q113:R113"/>
    <mergeCell ref="Q114:R114"/>
    <mergeCell ref="S112:T112"/>
    <mergeCell ref="S113:T113"/>
    <mergeCell ref="S114:T114"/>
    <mergeCell ref="U112:V112"/>
    <mergeCell ref="AC114:AD114"/>
    <mergeCell ref="AE112:AF112"/>
    <mergeCell ref="AE113:AF113"/>
    <mergeCell ref="AE114:AF114"/>
    <mergeCell ref="AC104:AD104"/>
    <mergeCell ref="AE104:AF104"/>
    <mergeCell ref="U110:V110"/>
    <mergeCell ref="AN202:AO202"/>
    <mergeCell ref="AN203:AO203"/>
    <mergeCell ref="B199:D199"/>
    <mergeCell ref="B200:D200"/>
    <mergeCell ref="AJ115:AK115"/>
    <mergeCell ref="AO112:AP112"/>
    <mergeCell ref="AO113:AP113"/>
    <mergeCell ref="AO114:AP114"/>
    <mergeCell ref="AO115:AP115"/>
    <mergeCell ref="A63:F63"/>
    <mergeCell ref="A64:F64"/>
    <mergeCell ref="G116:H116"/>
    <mergeCell ref="I115:K115"/>
    <mergeCell ref="I116:K116"/>
    <mergeCell ref="L115:M115"/>
    <mergeCell ref="L116:M116"/>
    <mergeCell ref="O115:P115"/>
    <mergeCell ref="O116:P116"/>
    <mergeCell ref="Q115:R115"/>
    <mergeCell ref="Q116:R116"/>
    <mergeCell ref="S115:T115"/>
    <mergeCell ref="S116:T116"/>
    <mergeCell ref="U116:V116"/>
    <mergeCell ref="U115:V115"/>
    <mergeCell ref="W116:X116"/>
    <mergeCell ref="Y116:AB116"/>
    <mergeCell ref="AC115:AD115"/>
    <mergeCell ref="L113:M113"/>
    <mergeCell ref="F203:G203"/>
    <mergeCell ref="H199:J199"/>
    <mergeCell ref="I114:K114"/>
    <mergeCell ref="L114:M114"/>
    <mergeCell ref="AH203:AJ203"/>
    <mergeCell ref="AI200:AJ200"/>
    <mergeCell ref="AF202:AH202"/>
    <mergeCell ref="B201:C201"/>
    <mergeCell ref="AI202:AJ202"/>
    <mergeCell ref="X199:AA199"/>
    <mergeCell ref="X200:AA200"/>
    <mergeCell ref="X202:AA202"/>
    <mergeCell ref="X203:AA203"/>
    <mergeCell ref="AB199:AC199"/>
    <mergeCell ref="AB200:AC200"/>
    <mergeCell ref="AB202:AC202"/>
    <mergeCell ref="AB203:AC203"/>
    <mergeCell ref="AF203:AG203"/>
    <mergeCell ref="M203:O203"/>
    <mergeCell ref="P199:Q199"/>
    <mergeCell ref="P200:Q200"/>
    <mergeCell ref="P202:Q202"/>
    <mergeCell ref="P203:Q203"/>
    <mergeCell ref="R199:S199"/>
    <mergeCell ref="R200:S200"/>
    <mergeCell ref="R202:S202"/>
    <mergeCell ref="R203:S203"/>
    <mergeCell ref="T199:U199"/>
    <mergeCell ref="T200:U200"/>
    <mergeCell ref="T202:U202"/>
    <mergeCell ref="T203:U203"/>
    <mergeCell ref="V199:W199"/>
    <mergeCell ref="V200:W200"/>
    <mergeCell ref="V202:W202"/>
    <mergeCell ref="V203:W203"/>
    <mergeCell ref="AF200:AH200"/>
    <mergeCell ref="B202:C202"/>
    <mergeCell ref="B203:C203"/>
    <mergeCell ref="F199:G199"/>
    <mergeCell ref="F200:G200"/>
    <mergeCell ref="F202:G202"/>
    <mergeCell ref="AD199:AE199"/>
    <mergeCell ref="AD200:AE200"/>
    <mergeCell ref="AD202:AE202"/>
    <mergeCell ref="AD203:AE203"/>
    <mergeCell ref="H200:J200"/>
    <mergeCell ref="H202:J202"/>
    <mergeCell ref="H203:J203"/>
    <mergeCell ref="K199:L199"/>
    <mergeCell ref="K200:L200"/>
    <mergeCell ref="K202:L202"/>
    <mergeCell ref="K203:L203"/>
    <mergeCell ref="M199:O199"/>
    <mergeCell ref="M200:O200"/>
    <mergeCell ref="M202:O202"/>
    <mergeCell ref="K230:L230"/>
    <mergeCell ref="K231:L231"/>
    <mergeCell ref="M227:O227"/>
    <mergeCell ref="M228:O228"/>
    <mergeCell ref="M230:O230"/>
    <mergeCell ref="M231:O231"/>
    <mergeCell ref="P227:Q227"/>
    <mergeCell ref="P228:Q228"/>
    <mergeCell ref="P230:Q230"/>
    <mergeCell ref="P231:Q231"/>
    <mergeCell ref="R227:S227"/>
    <mergeCell ref="R228:S228"/>
    <mergeCell ref="R230:S230"/>
    <mergeCell ref="R231:S231"/>
    <mergeCell ref="T227:U227"/>
    <mergeCell ref="T228:U228"/>
    <mergeCell ref="T230:U230"/>
    <mergeCell ref="T231:U231"/>
    <mergeCell ref="K228:L228"/>
    <mergeCell ref="V228:W228"/>
    <mergeCell ref="V230:W230"/>
    <mergeCell ref="V231:W231"/>
    <mergeCell ref="AH231:AJ231"/>
    <mergeCell ref="X227:AA227"/>
    <mergeCell ref="X228:AA228"/>
    <mergeCell ref="X230:AA230"/>
    <mergeCell ref="X231:AA231"/>
    <mergeCell ref="AB227:AC227"/>
    <mergeCell ref="AB228:AC228"/>
    <mergeCell ref="AB230:AC230"/>
    <mergeCell ref="AB231:AC231"/>
    <mergeCell ref="AD227:AE227"/>
    <mergeCell ref="AD228:AE228"/>
    <mergeCell ref="AD230:AE230"/>
    <mergeCell ref="AD231:AE231"/>
    <mergeCell ref="AF231:AG231"/>
    <mergeCell ref="B285:C285"/>
    <mergeCell ref="B286:C286"/>
    <mergeCell ref="F282:G282"/>
    <mergeCell ref="F283:G283"/>
    <mergeCell ref="AB235:AC235"/>
    <mergeCell ref="AD235:AE235"/>
    <mergeCell ref="AF235:AG235"/>
    <mergeCell ref="AH235:AJ235"/>
    <mergeCell ref="R247:S247"/>
    <mergeCell ref="T247:U247"/>
    <mergeCell ref="F286:G286"/>
    <mergeCell ref="B282:D282"/>
    <mergeCell ref="A280:E280"/>
    <mergeCell ref="F280:G280"/>
    <mergeCell ref="H280:J280"/>
    <mergeCell ref="K280:L280"/>
    <mergeCell ref="M280:O280"/>
    <mergeCell ref="P280:Q280"/>
    <mergeCell ref="B283:C283"/>
    <mergeCell ref="D283:E283"/>
    <mergeCell ref="H257:J257"/>
    <mergeCell ref="H259:J259"/>
    <mergeCell ref="H260:J260"/>
    <mergeCell ref="H261:J261"/>
    <mergeCell ref="AH256:AJ256"/>
    <mergeCell ref="AH259:AJ259"/>
    <mergeCell ref="AF259:AG259"/>
    <mergeCell ref="AH260:AJ260"/>
    <mergeCell ref="V257:W257"/>
    <mergeCell ref="V259:W259"/>
    <mergeCell ref="V260:W260"/>
    <mergeCell ref="V261:W261"/>
    <mergeCell ref="H282:J282"/>
    <mergeCell ref="H283:J283"/>
    <mergeCell ref="K284:L284"/>
    <mergeCell ref="M284:O284"/>
    <mergeCell ref="P285:Q285"/>
    <mergeCell ref="P286:Q286"/>
    <mergeCell ref="R282:S282"/>
    <mergeCell ref="M282:O282"/>
    <mergeCell ref="M283:O283"/>
    <mergeCell ref="R256:S256"/>
    <mergeCell ref="R257:S257"/>
    <mergeCell ref="R259:S259"/>
    <mergeCell ref="R260:S260"/>
    <mergeCell ref="R261:S261"/>
    <mergeCell ref="P282:Q282"/>
    <mergeCell ref="P283:Q283"/>
    <mergeCell ref="AN256:AO256"/>
    <mergeCell ref="AN257:AO257"/>
    <mergeCell ref="P259:Q259"/>
    <mergeCell ref="P260:Q260"/>
    <mergeCell ref="P261:Q261"/>
    <mergeCell ref="K256:L256"/>
    <mergeCell ref="K257:L257"/>
    <mergeCell ref="K259:L259"/>
    <mergeCell ref="K260:L260"/>
    <mergeCell ref="X277:AA277"/>
    <mergeCell ref="AB277:AC277"/>
    <mergeCell ref="AD277:AE277"/>
    <mergeCell ref="AF277:AG277"/>
    <mergeCell ref="AH277:AJ277"/>
    <mergeCell ref="AN277:AO277"/>
    <mergeCell ref="AH279:AJ279"/>
    <mergeCell ref="R283:S283"/>
    <mergeCell ref="R285:S285"/>
    <mergeCell ref="R286:S286"/>
    <mergeCell ref="T282:U282"/>
    <mergeCell ref="T279:U279"/>
    <mergeCell ref="V279:W279"/>
    <mergeCell ref="X279:AA279"/>
    <mergeCell ref="AB279:AC279"/>
    <mergeCell ref="AD279:AE279"/>
    <mergeCell ref="AF279:AG279"/>
    <mergeCell ref="T280:U280"/>
    <mergeCell ref="V280:W280"/>
    <mergeCell ref="X280:AA280"/>
    <mergeCell ref="AB280:AC280"/>
    <mergeCell ref="AD280:AE280"/>
    <mergeCell ref="R280:S280"/>
    <mergeCell ref="X286:AA286"/>
    <mergeCell ref="AB282:AC282"/>
    <mergeCell ref="AB283:AC283"/>
    <mergeCell ref="AB285:AC285"/>
    <mergeCell ref="AF284:AG284"/>
    <mergeCell ref="AF280:AG280"/>
    <mergeCell ref="AB286:AC286"/>
    <mergeCell ref="AF285:AG285"/>
    <mergeCell ref="AF286:AG286"/>
    <mergeCell ref="AB259:AC259"/>
    <mergeCell ref="AB260:AC260"/>
    <mergeCell ref="AB261:AC261"/>
    <mergeCell ref="AD256:AE256"/>
    <mergeCell ref="AD257:AE257"/>
    <mergeCell ref="AD259:AE259"/>
    <mergeCell ref="AD260:AE260"/>
    <mergeCell ref="AD261:AE261"/>
    <mergeCell ref="AB185:AC185"/>
    <mergeCell ref="AD185:AE185"/>
    <mergeCell ref="B230:C230"/>
    <mergeCell ref="B231:C231"/>
    <mergeCell ref="B227:D227"/>
    <mergeCell ref="B228:D228"/>
    <mergeCell ref="F227:G227"/>
    <mergeCell ref="F228:G228"/>
    <mergeCell ref="F230:G230"/>
    <mergeCell ref="F231:G231"/>
    <mergeCell ref="H227:J227"/>
    <mergeCell ref="H228:J228"/>
    <mergeCell ref="H230:J230"/>
    <mergeCell ref="H231:J231"/>
    <mergeCell ref="K227:L227"/>
    <mergeCell ref="F285:G285"/>
    <mergeCell ref="X256:AA256"/>
    <mergeCell ref="X257:AA257"/>
    <mergeCell ref="X259:AA259"/>
    <mergeCell ref="AJ132:AK132"/>
    <mergeCell ref="N135:P135"/>
    <mergeCell ref="AG135:AI135"/>
    <mergeCell ref="AJ135:AK135"/>
    <mergeCell ref="Q135:R135"/>
    <mergeCell ref="S135:T135"/>
    <mergeCell ref="U135:V135"/>
    <mergeCell ref="W135:X135"/>
    <mergeCell ref="Y135:AB135"/>
    <mergeCell ref="AC135:AD135"/>
    <mergeCell ref="AE135:AF135"/>
    <mergeCell ref="I137:K137"/>
    <mergeCell ref="L137:M137"/>
    <mergeCell ref="N137:P137"/>
    <mergeCell ref="AK262:AQ262"/>
    <mergeCell ref="AG133:AI133"/>
    <mergeCell ref="AJ133:AK133"/>
    <mergeCell ref="AN259:AO259"/>
    <mergeCell ref="AN260:AO260"/>
    <mergeCell ref="AN261:AO261"/>
    <mergeCell ref="X260:AA260"/>
    <mergeCell ref="X261:AA261"/>
    <mergeCell ref="AB256:AC256"/>
    <mergeCell ref="AB257:AC257"/>
    <mergeCell ref="V256:W256"/>
    <mergeCell ref="K261:L261"/>
    <mergeCell ref="M256:O256"/>
    <mergeCell ref="M257:O257"/>
    <mergeCell ref="M259:O259"/>
    <mergeCell ref="M260:O260"/>
    <mergeCell ref="M261:O261"/>
    <mergeCell ref="V227:W227"/>
    <mergeCell ref="AD285:AE285"/>
    <mergeCell ref="AD286:AE286"/>
    <mergeCell ref="T283:U283"/>
    <mergeCell ref="T285:U285"/>
    <mergeCell ref="T286:U286"/>
    <mergeCell ref="V282:W282"/>
    <mergeCell ref="V283:W283"/>
    <mergeCell ref="V285:W285"/>
    <mergeCell ref="V286:W286"/>
    <mergeCell ref="X282:AA282"/>
    <mergeCell ref="X283:AA283"/>
    <mergeCell ref="X285:AA285"/>
    <mergeCell ref="AF257:AH257"/>
    <mergeCell ref="AI257:AJ257"/>
    <mergeCell ref="B132:D132"/>
    <mergeCell ref="AG141:AI141"/>
    <mergeCell ref="AJ141:AK141"/>
    <mergeCell ref="B154:D154"/>
    <mergeCell ref="F154:G154"/>
    <mergeCell ref="H154:J154"/>
    <mergeCell ref="K154:L154"/>
    <mergeCell ref="M154:O154"/>
    <mergeCell ref="P154:Q154"/>
    <mergeCell ref="R154:S154"/>
    <mergeCell ref="T154:U154"/>
    <mergeCell ref="V154:W154"/>
    <mergeCell ref="X154:AA154"/>
    <mergeCell ref="AB154:AC154"/>
    <mergeCell ref="AD154:AE154"/>
    <mergeCell ref="AH154:AJ154"/>
    <mergeCell ref="W133:X133"/>
    <mergeCell ref="Y133:AB133"/>
    <mergeCell ref="B82:E82"/>
    <mergeCell ref="AG17:AH17"/>
    <mergeCell ref="AI17:AK17"/>
    <mergeCell ref="B16:C16"/>
    <mergeCell ref="B17:C17"/>
    <mergeCell ref="AF256:AG256"/>
    <mergeCell ref="AE133:AF133"/>
    <mergeCell ref="M285:O285"/>
    <mergeCell ref="M286:O286"/>
    <mergeCell ref="B284:D284"/>
    <mergeCell ref="F284:G284"/>
    <mergeCell ref="H284:J284"/>
    <mergeCell ref="AH284:AJ284"/>
    <mergeCell ref="AN284:AO284"/>
    <mergeCell ref="AN285:AO285"/>
    <mergeCell ref="AN286:AO286"/>
    <mergeCell ref="AF282:AG282"/>
    <mergeCell ref="AH282:AJ282"/>
    <mergeCell ref="AH283:AJ283"/>
    <mergeCell ref="AF283:AG283"/>
    <mergeCell ref="H185:J185"/>
    <mergeCell ref="K185:L185"/>
    <mergeCell ref="M185:O185"/>
    <mergeCell ref="P185:Q185"/>
    <mergeCell ref="R185:S185"/>
    <mergeCell ref="T185:U185"/>
    <mergeCell ref="V185:W185"/>
    <mergeCell ref="X185:AA185"/>
    <mergeCell ref="AN185:AO185"/>
    <mergeCell ref="AF185:AG185"/>
    <mergeCell ref="P284:Q284"/>
    <mergeCell ref="R284:S284"/>
    <mergeCell ref="G62:H62"/>
    <mergeCell ref="I62:K62"/>
    <mergeCell ref="L62:M62"/>
    <mergeCell ref="N62:P62"/>
    <mergeCell ref="Q62:R62"/>
    <mergeCell ref="S62:T62"/>
    <mergeCell ref="U62:V62"/>
    <mergeCell ref="W62:X62"/>
    <mergeCell ref="Y62:AB62"/>
    <mergeCell ref="AC62:AD62"/>
    <mergeCell ref="AE62:AF62"/>
    <mergeCell ref="AG62:AI62"/>
    <mergeCell ref="AJ62:AK62"/>
    <mergeCell ref="AO62:AP62"/>
    <mergeCell ref="AH188:AJ188"/>
    <mergeCell ref="AH285:AJ285"/>
    <mergeCell ref="AH286:AJ286"/>
    <mergeCell ref="AN282:AO282"/>
    <mergeCell ref="T284:U284"/>
    <mergeCell ref="V284:W284"/>
    <mergeCell ref="X284:AA284"/>
    <mergeCell ref="AB284:AC284"/>
    <mergeCell ref="AD284:AE284"/>
    <mergeCell ref="AN283:AO283"/>
    <mergeCell ref="H285:J285"/>
    <mergeCell ref="H286:J286"/>
    <mergeCell ref="K282:L282"/>
    <mergeCell ref="K283:L283"/>
    <mergeCell ref="K285:L285"/>
    <mergeCell ref="K286:L286"/>
    <mergeCell ref="AD282:AE282"/>
    <mergeCell ref="AD283:AE283"/>
    <mergeCell ref="I88:K88"/>
    <mergeCell ref="L88:M88"/>
    <mergeCell ref="N88:P88"/>
    <mergeCell ref="Q88:R88"/>
    <mergeCell ref="S88:T88"/>
    <mergeCell ref="U88:V88"/>
    <mergeCell ref="W88:X88"/>
    <mergeCell ref="Y88:AB88"/>
    <mergeCell ref="AC88:AD88"/>
    <mergeCell ref="AE88:AF88"/>
    <mergeCell ref="AG88:AI88"/>
    <mergeCell ref="AJ88:AK88"/>
    <mergeCell ref="AO88:AP88"/>
    <mergeCell ref="A140:F140"/>
    <mergeCell ref="B30:D30"/>
    <mergeCell ref="E30:F30"/>
    <mergeCell ref="G30:H30"/>
    <mergeCell ref="I30:K30"/>
    <mergeCell ref="L30:M30"/>
    <mergeCell ref="N30:P30"/>
    <mergeCell ref="Q30:R30"/>
    <mergeCell ref="S30:T30"/>
    <mergeCell ref="U30:V30"/>
    <mergeCell ref="W30:X30"/>
    <mergeCell ref="Y30:AB30"/>
    <mergeCell ref="AC30:AD30"/>
    <mergeCell ref="AE30:AF30"/>
    <mergeCell ref="AG30:AI30"/>
    <mergeCell ref="AJ30:AK30"/>
    <mergeCell ref="AO30:AP30"/>
    <mergeCell ref="B62:D62"/>
    <mergeCell ref="E62:F62"/>
    <mergeCell ref="B143:D143"/>
    <mergeCell ref="E143:F143"/>
    <mergeCell ref="G143:H143"/>
    <mergeCell ref="I143:K143"/>
    <mergeCell ref="L143:M143"/>
    <mergeCell ref="N143:P143"/>
    <mergeCell ref="Q143:R143"/>
    <mergeCell ref="S143:T143"/>
    <mergeCell ref="U143:V143"/>
    <mergeCell ref="W143:X143"/>
    <mergeCell ref="Y143:AB143"/>
    <mergeCell ref="AC143:AD143"/>
    <mergeCell ref="AE143:AF143"/>
    <mergeCell ref="AG143:AI143"/>
    <mergeCell ref="AJ143:AK143"/>
    <mergeCell ref="AO143:AP143"/>
    <mergeCell ref="A170:B170"/>
    <mergeCell ref="AP149:AQ149"/>
    <mergeCell ref="B150:C150"/>
    <mergeCell ref="D150:E150"/>
    <mergeCell ref="F150:G150"/>
    <mergeCell ref="H150:J150"/>
    <mergeCell ref="K150:L150"/>
    <mergeCell ref="M150:O150"/>
    <mergeCell ref="P150:Q150"/>
    <mergeCell ref="R150:S150"/>
    <mergeCell ref="T150:U150"/>
    <mergeCell ref="V150:W150"/>
    <mergeCell ref="X150:AA150"/>
    <mergeCell ref="AB150:AC150"/>
    <mergeCell ref="AD150:AE150"/>
    <mergeCell ref="AF150:AG150"/>
    <mergeCell ref="F201:G201"/>
    <mergeCell ref="H201:J201"/>
    <mergeCell ref="K201:L201"/>
    <mergeCell ref="M201:O201"/>
    <mergeCell ref="P201:Q201"/>
    <mergeCell ref="R201:S201"/>
    <mergeCell ref="T201:U201"/>
    <mergeCell ref="V201:W201"/>
    <mergeCell ref="X201:AA201"/>
    <mergeCell ref="AB201:AC201"/>
    <mergeCell ref="AD201:AE201"/>
    <mergeCell ref="AF201:AH201"/>
    <mergeCell ref="AI201:AJ201"/>
    <mergeCell ref="AN201:AO201"/>
    <mergeCell ref="B173:C173"/>
    <mergeCell ref="F173:G173"/>
    <mergeCell ref="H173:J173"/>
    <mergeCell ref="K173:L173"/>
    <mergeCell ref="M173:O173"/>
    <mergeCell ref="P173:Q173"/>
    <mergeCell ref="R173:S173"/>
    <mergeCell ref="T173:U173"/>
    <mergeCell ref="V173:W173"/>
    <mergeCell ref="X173:AA173"/>
    <mergeCell ref="AB173:AC173"/>
    <mergeCell ref="AD173:AE173"/>
    <mergeCell ref="AF173:AH173"/>
    <mergeCell ref="AI173:AJ173"/>
    <mergeCell ref="AN173:AO173"/>
    <mergeCell ref="A198:AN198"/>
    <mergeCell ref="AN199:AO199"/>
    <mergeCell ref="AN200:AO200"/>
    <mergeCell ref="M258:O258"/>
    <mergeCell ref="P258:Q258"/>
    <mergeCell ref="R258:S258"/>
    <mergeCell ref="T258:U258"/>
    <mergeCell ref="V258:W258"/>
    <mergeCell ref="X258:AA258"/>
    <mergeCell ref="AB258:AC258"/>
    <mergeCell ref="AD258:AE258"/>
    <mergeCell ref="AF258:AG258"/>
    <mergeCell ref="AH258:AJ258"/>
    <mergeCell ref="AN258:AO258"/>
    <mergeCell ref="B258:D258"/>
    <mergeCell ref="A281:AO281"/>
    <mergeCell ref="F258:G258"/>
    <mergeCell ref="H258:J258"/>
    <mergeCell ref="K258:L258"/>
    <mergeCell ref="A226:AN226"/>
    <mergeCell ref="F229:G229"/>
    <mergeCell ref="H229:J229"/>
    <mergeCell ref="K229:L229"/>
    <mergeCell ref="M229:O229"/>
    <mergeCell ref="P229:Q229"/>
    <mergeCell ref="R229:S229"/>
    <mergeCell ref="T229:U229"/>
    <mergeCell ref="V229:W229"/>
    <mergeCell ref="X229:AA229"/>
    <mergeCell ref="AB229:AC229"/>
    <mergeCell ref="AD229:AE229"/>
    <mergeCell ref="AF229:AG229"/>
    <mergeCell ref="AH229:AJ229"/>
    <mergeCell ref="AN229:AO229"/>
    <mergeCell ref="B229:D229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2023-08-30T09:42:26Z</cp:lastPrinted>
  <dcterms:created xsi:type="dcterms:W3CDTF">2022-07-29T07:02:02Z</dcterms:created>
  <dcterms:modified xsi:type="dcterms:W3CDTF">2025-01-22T17:25:03Z</dcterms:modified>
</cp:coreProperties>
</file>